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200" windowHeight="10935" tabRatio="826"/>
  </bookViews>
  <sheets>
    <sheet name="Перечень" sheetId="4" r:id="rId1"/>
    <sheet name="Лист1" sheetId="5" r:id="rId2"/>
    <sheet name="к прилож 2" sheetId="6" r:id="rId3"/>
  </sheets>
  <definedNames>
    <definedName name="_xlnm._FilterDatabase" localSheetId="0" hidden="1">Перечень!$A$13:$O$92</definedName>
    <definedName name="_xlnm.Print_Area" localSheetId="0">Перечень!$A$1:$P$93</definedName>
  </definedNames>
  <calcPr calcId="145621"/>
</workbook>
</file>

<file path=xl/calcChain.xml><?xml version="1.0" encoding="utf-8"?>
<calcChain xmlns="http://schemas.openxmlformats.org/spreadsheetml/2006/main">
  <c r="O24" i="4" l="1"/>
  <c r="O23" i="4" s="1"/>
  <c r="N16" i="4"/>
  <c r="M16" i="4"/>
  <c r="L16" i="4"/>
  <c r="J16" i="4"/>
  <c r="E16" i="4"/>
  <c r="I21" i="4"/>
  <c r="I19" i="4"/>
  <c r="I18" i="4"/>
  <c r="N17" i="4"/>
  <c r="M17" i="4"/>
  <c r="L17" i="4"/>
  <c r="K17" i="4"/>
  <c r="I17" i="4" s="1"/>
  <c r="I16" i="4" s="1"/>
  <c r="J17" i="4"/>
  <c r="F17" i="4"/>
  <c r="F16" i="4" s="1"/>
  <c r="E17" i="4"/>
  <c r="K16" i="4" l="1"/>
  <c r="L82" i="4"/>
  <c r="M82" i="4"/>
  <c r="N82" i="4"/>
  <c r="O82" i="4"/>
  <c r="K82" i="4"/>
  <c r="L70" i="4"/>
  <c r="M70" i="4"/>
  <c r="N70" i="4"/>
  <c r="O70" i="4"/>
  <c r="K70" i="4"/>
  <c r="I90" i="4" l="1"/>
  <c r="J90" i="4"/>
  <c r="K90" i="4"/>
  <c r="L90" i="4"/>
  <c r="M90" i="4"/>
  <c r="N90" i="4"/>
  <c r="O90" i="4"/>
  <c r="F90" i="4"/>
  <c r="E90" i="4"/>
  <c r="I82" i="4"/>
  <c r="F82" i="4" s="1"/>
  <c r="E82" i="4" s="1"/>
  <c r="J81" i="4"/>
  <c r="J78" i="4" s="1"/>
  <c r="E37" i="4"/>
  <c r="E38" i="4"/>
  <c r="E39" i="4"/>
  <c r="E40" i="4"/>
  <c r="E41" i="4"/>
  <c r="F37" i="4"/>
  <c r="F38" i="4"/>
  <c r="F39" i="4"/>
  <c r="F40" i="4"/>
  <c r="F41" i="4"/>
  <c r="I37" i="4"/>
  <c r="I38" i="4"/>
  <c r="I39" i="4"/>
  <c r="I40" i="4"/>
  <c r="I41" i="4"/>
  <c r="E48" i="4"/>
  <c r="E49" i="4"/>
  <c r="E50" i="4"/>
  <c r="E51" i="4"/>
  <c r="E52" i="4"/>
  <c r="F48" i="4"/>
  <c r="F49" i="4"/>
  <c r="F50" i="4"/>
  <c r="F51" i="4"/>
  <c r="F52" i="4"/>
  <c r="I48" i="4"/>
  <c r="I49" i="4"/>
  <c r="I50" i="4"/>
  <c r="I51" i="4"/>
  <c r="I52" i="4"/>
  <c r="E59" i="4"/>
  <c r="E60" i="4"/>
  <c r="E61" i="4"/>
  <c r="E62" i="4"/>
  <c r="E63" i="4"/>
  <c r="F59" i="4"/>
  <c r="F60" i="4"/>
  <c r="F61" i="4"/>
  <c r="F62" i="4"/>
  <c r="F63" i="4"/>
  <c r="I59" i="4"/>
  <c r="I60" i="4"/>
  <c r="I61" i="4"/>
  <c r="I62" i="4"/>
  <c r="I63" i="4"/>
  <c r="J69" i="4"/>
  <c r="J66" i="4" s="1"/>
  <c r="E70" i="4"/>
  <c r="F70" i="4"/>
  <c r="I70" i="4"/>
  <c r="J58" i="4"/>
  <c r="J47" i="4"/>
  <c r="J36" i="4"/>
  <c r="E67" i="4"/>
  <c r="F67" i="4"/>
  <c r="I67" i="4"/>
  <c r="E68" i="4"/>
  <c r="F68" i="4"/>
  <c r="I68" i="4"/>
  <c r="K69" i="4"/>
  <c r="K65" i="4" s="1"/>
  <c r="L69" i="4"/>
  <c r="E76" i="4"/>
  <c r="F76" i="4"/>
  <c r="I76" i="4"/>
  <c r="E79" i="4"/>
  <c r="F79" i="4"/>
  <c r="I79" i="4"/>
  <c r="E80" i="4"/>
  <c r="F80" i="4"/>
  <c r="I80" i="4"/>
  <c r="K81" i="4"/>
  <c r="K77" i="4" s="1"/>
  <c r="L81" i="4"/>
  <c r="L78" i="4" s="1"/>
  <c r="F88" i="4"/>
  <c r="E88" i="4" s="1"/>
  <c r="E89" i="4"/>
  <c r="F89" i="4"/>
  <c r="I89" i="4"/>
  <c r="M88" i="4"/>
  <c r="M87" i="4" s="1"/>
  <c r="N88" i="4"/>
  <c r="N87" i="4" s="1"/>
  <c r="N86" i="4" s="1"/>
  <c r="N85" i="4" s="1"/>
  <c r="N84" i="4" s="1"/>
  <c r="N83" i="4" s="1"/>
  <c r="N81" i="4" s="1"/>
  <c r="O88" i="4"/>
  <c r="O87" i="4" s="1"/>
  <c r="O86" i="4" s="1"/>
  <c r="O85" i="4" s="1"/>
  <c r="O84" i="4" s="1"/>
  <c r="O83" i="4" s="1"/>
  <c r="O81" i="4" s="1"/>
  <c r="K66" i="4" l="1"/>
  <c r="K78" i="4"/>
  <c r="L77" i="4"/>
  <c r="I87" i="4"/>
  <c r="F87" i="4" s="1"/>
  <c r="E87" i="4" s="1"/>
  <c r="M86" i="4"/>
  <c r="N78" i="4"/>
  <c r="N77" i="4"/>
  <c r="O77" i="4"/>
  <c r="O78" i="4"/>
  <c r="J77" i="4"/>
  <c r="L66" i="4"/>
  <c r="L129" i="4"/>
  <c r="L65" i="4"/>
  <c r="J65" i="4"/>
  <c r="O75" i="4" l="1"/>
  <c r="O74" i="4" s="1"/>
  <c r="O73" i="4" s="1"/>
  <c r="M85" i="4"/>
  <c r="I86" i="4"/>
  <c r="F86" i="4" s="1"/>
  <c r="E86" i="4" s="1"/>
  <c r="N75" i="4"/>
  <c r="N74" i="4" s="1"/>
  <c r="N73" i="4" s="1"/>
  <c r="I93" i="4" l="1"/>
  <c r="F93" i="4" s="1"/>
  <c r="I85" i="4"/>
  <c r="F85" i="4" s="1"/>
  <c r="E85" i="4" s="1"/>
  <c r="M84" i="4"/>
  <c r="E93" i="4"/>
  <c r="N72" i="4" l="1"/>
  <c r="N71" i="4" s="1"/>
  <c r="N69" i="4" s="1"/>
  <c r="O72" i="4"/>
  <c r="O71" i="4" s="1"/>
  <c r="O69" i="4" s="1"/>
  <c r="M83" i="4"/>
  <c r="I84" i="4"/>
  <c r="F84" i="4" s="1"/>
  <c r="E84" i="4" s="1"/>
  <c r="N65" i="4" l="1"/>
  <c r="N66" i="4"/>
  <c r="O66" i="4"/>
  <c r="O65" i="4"/>
  <c r="I83" i="4"/>
  <c r="F83" i="4" s="1"/>
  <c r="M81" i="4"/>
  <c r="E83" i="4" l="1"/>
  <c r="E81" i="4" s="1"/>
  <c r="F81" i="4"/>
  <c r="M78" i="4"/>
  <c r="I81" i="4"/>
  <c r="M77" i="4"/>
  <c r="M75" i="4" l="1"/>
  <c r="I77" i="4"/>
  <c r="F77" i="4"/>
  <c r="E77" i="4"/>
  <c r="E78" i="4"/>
  <c r="I78" i="4"/>
  <c r="F78" i="4"/>
  <c r="M74" i="4" l="1"/>
  <c r="F75" i="4"/>
  <c r="E75" i="4"/>
  <c r="I75" i="4"/>
  <c r="I74" i="4" l="1"/>
  <c r="M73" i="4"/>
  <c r="M72" i="4" s="1"/>
  <c r="F74" i="4"/>
  <c r="E74" i="4"/>
  <c r="E72" i="4" l="1"/>
  <c r="F72" i="4"/>
  <c r="I72" i="4"/>
  <c r="F73" i="4"/>
  <c r="E73" i="4"/>
  <c r="I73" i="4"/>
  <c r="M71" i="4" l="1"/>
  <c r="I71" i="4" l="1"/>
  <c r="M69" i="4"/>
  <c r="E71" i="4"/>
  <c r="F71" i="4"/>
  <c r="M66" i="4" l="1"/>
  <c r="M65" i="4"/>
  <c r="I65" i="4" s="1"/>
  <c r="F69" i="4"/>
  <c r="F65" i="4" s="1"/>
  <c r="I69" i="4"/>
  <c r="E69" i="4"/>
  <c r="E65" i="4" s="1"/>
  <c r="F66" i="4" l="1"/>
  <c r="E66" i="4"/>
  <c r="I66" i="4"/>
  <c r="I27" i="4" l="1"/>
  <c r="J24" i="4" l="1"/>
  <c r="J23" i="4" s="1"/>
  <c r="J29" i="4" s="1"/>
  <c r="K24" i="4"/>
  <c r="K23" i="4" s="1"/>
  <c r="I42" i="4" l="1"/>
  <c r="F42" i="4"/>
  <c r="E42" i="4"/>
  <c r="I36" i="4"/>
  <c r="F36" i="4"/>
  <c r="E36" i="4"/>
  <c r="I35" i="4"/>
  <c r="F35" i="4"/>
  <c r="E35" i="4"/>
  <c r="I34" i="4"/>
  <c r="F34" i="4"/>
  <c r="E34" i="4"/>
  <c r="O33" i="4"/>
  <c r="N33" i="4"/>
  <c r="M33" i="4"/>
  <c r="L33" i="4"/>
  <c r="K33" i="4"/>
  <c r="J33" i="4"/>
  <c r="O32" i="4"/>
  <c r="N32" i="4"/>
  <c r="M32" i="4"/>
  <c r="L32" i="4"/>
  <c r="K32" i="4"/>
  <c r="J32" i="4"/>
  <c r="I53" i="4"/>
  <c r="F53" i="4"/>
  <c r="E53" i="4"/>
  <c r="I47" i="4"/>
  <c r="F47" i="4"/>
  <c r="E47" i="4"/>
  <c r="I46" i="4"/>
  <c r="F46" i="4"/>
  <c r="E46" i="4"/>
  <c r="I45" i="4"/>
  <c r="F45" i="4"/>
  <c r="E45" i="4"/>
  <c r="O44" i="4"/>
  <c r="N44" i="4"/>
  <c r="M44" i="4"/>
  <c r="L44" i="4"/>
  <c r="K44" i="4"/>
  <c r="J44" i="4"/>
  <c r="O43" i="4"/>
  <c r="N43" i="4"/>
  <c r="M43" i="4"/>
  <c r="L43" i="4"/>
  <c r="K43" i="4"/>
  <c r="J43" i="4"/>
  <c r="E43" i="4" l="1"/>
  <c r="E44" i="4"/>
  <c r="E32" i="4"/>
  <c r="I32" i="4"/>
  <c r="I43" i="4"/>
  <c r="F43" i="4"/>
  <c r="F32" i="4"/>
  <c r="E33" i="4"/>
  <c r="I33" i="4"/>
  <c r="F33" i="4"/>
  <c r="I44" i="4"/>
  <c r="F44" i="4"/>
  <c r="N24" i="4" l="1"/>
  <c r="M24" i="4"/>
  <c r="L24" i="4"/>
  <c r="L23" i="4" s="1"/>
  <c r="L29" i="4" s="1"/>
  <c r="I25" i="4"/>
  <c r="F25" i="4" s="1"/>
  <c r="I26" i="4"/>
  <c r="F26" i="4" s="1"/>
  <c r="F27" i="4"/>
  <c r="I28" i="4"/>
  <c r="F28" i="4" s="1"/>
  <c r="M23" i="4" l="1"/>
  <c r="M29" i="4" s="1"/>
  <c r="N23" i="4"/>
  <c r="N29" i="4" s="1"/>
  <c r="I24" i="4"/>
  <c r="E25" i="4"/>
  <c r="E26" i="4"/>
  <c r="E27" i="4"/>
  <c r="E28" i="4"/>
  <c r="I23" i="4" l="1"/>
  <c r="F24" i="4"/>
  <c r="F23" i="4" s="1"/>
  <c r="E24" i="4"/>
  <c r="E23" i="4" s="1"/>
  <c r="I64" i="4" l="1"/>
  <c r="F64" i="4"/>
  <c r="E64" i="4"/>
  <c r="I58" i="4"/>
  <c r="F58" i="4"/>
  <c r="E58" i="4"/>
  <c r="I57" i="4"/>
  <c r="F57" i="4"/>
  <c r="E57" i="4"/>
  <c r="I56" i="4"/>
  <c r="F56" i="4"/>
  <c r="E56" i="4"/>
  <c r="O55" i="4"/>
  <c r="N55" i="4"/>
  <c r="M55" i="4"/>
  <c r="L55" i="4"/>
  <c r="K55" i="4"/>
  <c r="J55" i="4"/>
  <c r="O54" i="4"/>
  <c r="N54" i="4"/>
  <c r="M54" i="4"/>
  <c r="L54" i="4"/>
  <c r="K54" i="4"/>
  <c r="J54" i="4"/>
  <c r="I54" i="4" l="1"/>
  <c r="I55" i="4"/>
  <c r="E55" i="4"/>
  <c r="E54" i="4"/>
  <c r="F54" i="4"/>
  <c r="F55" i="4"/>
  <c r="C32" i="6" l="1"/>
  <c r="D32" i="6"/>
  <c r="C33" i="6"/>
  <c r="D33" i="6"/>
  <c r="C34" i="6"/>
  <c r="D34" i="6"/>
  <c r="C35" i="6"/>
  <c r="D35" i="6"/>
  <c r="B33" i="6"/>
  <c r="B34" i="6"/>
  <c r="B35" i="6"/>
  <c r="B32" i="6"/>
  <c r="C27" i="6"/>
  <c r="D27" i="6"/>
  <c r="C28" i="6"/>
  <c r="D28" i="6"/>
  <c r="C29" i="6"/>
  <c r="D29" i="6"/>
  <c r="C30" i="6"/>
  <c r="D30" i="6"/>
  <c r="B28" i="6"/>
  <c r="B29" i="6"/>
  <c r="B30" i="6"/>
  <c r="B27" i="6"/>
  <c r="C22" i="6"/>
  <c r="D22" i="6"/>
  <c r="C23" i="6"/>
  <c r="D23" i="6"/>
  <c r="C24" i="6"/>
  <c r="D24" i="6"/>
  <c r="C25" i="6"/>
  <c r="D25" i="6"/>
  <c r="B23" i="6"/>
  <c r="B24" i="6"/>
  <c r="B25" i="6"/>
  <c r="B22" i="6"/>
  <c r="C17" i="6"/>
  <c r="D17" i="6"/>
  <c r="D18" i="6"/>
  <c r="C19" i="6"/>
  <c r="D19" i="6"/>
  <c r="C20" i="6"/>
  <c r="D20" i="6"/>
  <c r="B18" i="6"/>
  <c r="B19" i="6"/>
  <c r="B20" i="6"/>
  <c r="B17" i="6"/>
  <c r="C12" i="6"/>
  <c r="D12" i="6"/>
  <c r="C13" i="6"/>
  <c r="D13" i="6"/>
  <c r="C14" i="6"/>
  <c r="D14" i="6"/>
  <c r="C15" i="6"/>
  <c r="D15" i="6"/>
  <c r="B13" i="6"/>
  <c r="B14" i="6"/>
  <c r="B15" i="6"/>
  <c r="B12" i="6"/>
  <c r="C7" i="6"/>
  <c r="D7" i="6"/>
  <c r="C8" i="6"/>
  <c r="D8" i="6"/>
  <c r="C9" i="6"/>
  <c r="D9" i="6"/>
  <c r="C10" i="6"/>
  <c r="D10" i="6"/>
  <c r="B8" i="6"/>
  <c r="B9" i="6"/>
  <c r="B10" i="6"/>
  <c r="B7" i="6"/>
  <c r="D1" i="6"/>
  <c r="C1" i="6"/>
  <c r="B1" i="6"/>
  <c r="D21" i="6" l="1"/>
  <c r="C31" i="6"/>
  <c r="D31" i="6"/>
  <c r="D11" i="6"/>
  <c r="C11" i="6"/>
  <c r="C6" i="6"/>
  <c r="D26" i="6"/>
  <c r="C26" i="6"/>
  <c r="D16" i="6"/>
  <c r="B21" i="6"/>
  <c r="B26" i="6"/>
  <c r="C21" i="6"/>
  <c r="B31" i="6"/>
  <c r="D6" i="6"/>
  <c r="B16" i="6"/>
  <c r="B11" i="6"/>
  <c r="B6" i="6"/>
  <c r="C18" i="6" l="1"/>
  <c r="C16" i="6" s="1"/>
  <c r="I35" i="5" l="1"/>
  <c r="F35" i="5" s="1"/>
  <c r="I34" i="5"/>
  <c r="F34" i="5" s="1"/>
  <c r="L32" i="5"/>
  <c r="K32" i="5"/>
  <c r="J32" i="5"/>
  <c r="L31" i="5"/>
  <c r="K31" i="5"/>
  <c r="J31" i="5"/>
  <c r="I29" i="5"/>
  <c r="E29" i="5" s="1"/>
  <c r="I28" i="5"/>
  <c r="F28" i="5" s="1"/>
  <c r="L26" i="5"/>
  <c r="K26" i="5"/>
  <c r="J26" i="5"/>
  <c r="L25" i="5"/>
  <c r="K25" i="5"/>
  <c r="J25" i="5"/>
  <c r="I23" i="5"/>
  <c r="I22" i="5"/>
  <c r="F22" i="5" s="1"/>
  <c r="F19" i="5" s="1"/>
  <c r="L20" i="5"/>
  <c r="K20" i="5"/>
  <c r="J20" i="5"/>
  <c r="L19" i="5"/>
  <c r="K19" i="5"/>
  <c r="J19" i="5"/>
  <c r="I17" i="5"/>
  <c r="F17" i="5" s="1"/>
  <c r="I16" i="5"/>
  <c r="F16" i="5" s="1"/>
  <c r="L14" i="5"/>
  <c r="K14" i="5"/>
  <c r="J14" i="5"/>
  <c r="L13" i="5"/>
  <c r="K13" i="5"/>
  <c r="J13" i="5"/>
  <c r="I11" i="5"/>
  <c r="I10" i="5"/>
  <c r="E10" i="5" s="1"/>
  <c r="L8" i="5"/>
  <c r="K8" i="5"/>
  <c r="J8" i="5"/>
  <c r="L7" i="5"/>
  <c r="K7" i="5"/>
  <c r="J7" i="5"/>
  <c r="I5" i="5"/>
  <c r="F5" i="5" s="1"/>
  <c r="F4" i="5"/>
  <c r="E4" i="5"/>
  <c r="L2" i="5"/>
  <c r="K2" i="5"/>
  <c r="J2" i="5"/>
  <c r="L1" i="5"/>
  <c r="K1" i="5"/>
  <c r="J1" i="5"/>
  <c r="E28" i="5" l="1"/>
  <c r="I1" i="5"/>
  <c r="E16" i="5"/>
  <c r="E22" i="5"/>
  <c r="E19" i="5" s="1"/>
  <c r="I25" i="5"/>
  <c r="I26" i="5"/>
  <c r="E26" i="5"/>
  <c r="I19" i="5"/>
  <c r="F29" i="5"/>
  <c r="F26" i="5" s="1"/>
  <c r="I20" i="5"/>
  <c r="E25" i="5"/>
  <c r="F31" i="5"/>
  <c r="F32" i="5"/>
  <c r="I31" i="5"/>
  <c r="I2" i="5"/>
  <c r="I7" i="5"/>
  <c r="E35" i="5"/>
  <c r="I32" i="5"/>
  <c r="E34" i="5"/>
  <c r="E5" i="5"/>
  <c r="F10" i="5"/>
  <c r="E17" i="5"/>
  <c r="F2" i="5"/>
  <c r="F1" i="5"/>
  <c r="F14" i="5"/>
  <c r="F13" i="5"/>
  <c r="E11" i="5"/>
  <c r="E7" i="5" s="1"/>
  <c r="I8" i="5"/>
  <c r="F11" i="5"/>
  <c r="I13" i="5"/>
  <c r="I14" i="5"/>
  <c r="E13" i="5" l="1"/>
  <c r="F25" i="5"/>
  <c r="F8" i="5"/>
  <c r="E14" i="5"/>
  <c r="E8" i="5"/>
  <c r="E1" i="5"/>
  <c r="E2" i="5"/>
  <c r="F7" i="5"/>
  <c r="E31" i="5"/>
  <c r="E32" i="5"/>
</calcChain>
</file>

<file path=xl/sharedStrings.xml><?xml version="1.0" encoding="utf-8"?>
<sst xmlns="http://schemas.openxmlformats.org/spreadsheetml/2006/main" count="183" uniqueCount="82">
  <si>
    <t>Областной бюджет</t>
  </si>
  <si>
    <t>Местный бюджет</t>
  </si>
  <si>
    <t>всего</t>
  </si>
  <si>
    <t>№ стр.</t>
  </si>
  <si>
    <t>к Муниципальной подпрограмме</t>
  </si>
  <si>
    <t>Федеральный бюджет</t>
  </si>
  <si>
    <t xml:space="preserve">Внебюджетные источники   </t>
  </si>
  <si>
    <t>Приложение  № 3</t>
  </si>
  <si>
    <t>в ценах соответствующих лет реализации проекта</t>
  </si>
  <si>
    <t>начало</t>
  </si>
  <si>
    <t>ввод (завершение)</t>
  </si>
  <si>
    <t>ВСЕГО по объекту 1</t>
  </si>
  <si>
    <t>Форма собственности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</si>
  <si>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</si>
  <si>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</si>
  <si>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в текущих ценах (на момент составления проектно-сметной документации)</t>
  </si>
  <si>
    <t>Сроки строительства (реконструкции) (проектно-сметных работ, экспертизы проектно-сметной документации)</t>
  </si>
  <si>
    <t>ПЕРЕЧЕНЬ ОБЪЕКТОВ КАПИТАЛЬНОГО СТРОИТЕЛЬСТВА ДЛЯ БЮДЖЕТНЫХ ИНВЕСТИЦИЙ</t>
  </si>
  <si>
    <t>Объект 10Строительство блочной газовой котельной по ул.Мира в п.Зайково</t>
  </si>
  <si>
    <t>Объект 11 Строительство блочной газовой котельной в д.Дубская</t>
  </si>
  <si>
    <t>Объект 12 Строительство блочной газовой котельной в с.Знаменское</t>
  </si>
  <si>
    <t>д.Дубская Ирбитского района Свердловской области</t>
  </si>
  <si>
    <t>п.Зайково Ирбитского района Свердловской области</t>
  </si>
  <si>
    <t xml:space="preserve"> с.Знаменское Ирбитского района Свердловской области</t>
  </si>
  <si>
    <t>Объект 15 Разработка проектно-сметной документации по объекту «Строительство блочной газовой котельной в п. Зайково по ул. Мира»</t>
  </si>
  <si>
    <t>п. Зайково Ирбитского района Свердловской области</t>
  </si>
  <si>
    <t>д. Дубская Ирбитского района Свердловской области</t>
  </si>
  <si>
    <t>с. Знаменское Ирбитского района Свердловской области</t>
  </si>
  <si>
    <t>Объект 16 Разработка проектно-сметной документации по объекту «Строительство блочной газовой котельной в д. Дубская»</t>
  </si>
  <si>
    <t>Объект 17 Разработка проектно-сметной документации по объекту «Строительство блочной газовой котельной в с. Знаменское»</t>
  </si>
  <si>
    <t>ВСЕГО по объекту 3</t>
  </si>
  <si>
    <t>ВСЕГО по объекту 4</t>
  </si>
  <si>
    <t>ВСЕГО по объекту 5</t>
  </si>
  <si>
    <t>ВСЕГО по объекту 6</t>
  </si>
  <si>
    <t>ВСЕГО по объекту 7</t>
  </si>
  <si>
    <t>ВСЕГО по объекту 10</t>
  </si>
  <si>
    <t>ВСЕГО по объекту 11</t>
  </si>
  <si>
    <t>ВСЕГО по объекту 12</t>
  </si>
  <si>
    <t>ВСЕГО по объекту 15</t>
  </si>
  <si>
    <t>ВСЕГО по объекту 16</t>
  </si>
  <si>
    <t>ВСЕГО по объекту 17</t>
  </si>
  <si>
    <t>Сметная стоимость объекта, руб.:</t>
  </si>
  <si>
    <t>Объем финансирования, рублей</t>
  </si>
  <si>
    <t>Мероприятие 6 "Технологическое присоединение к электрическим сетям блочных газовых котельных</t>
  </si>
  <si>
    <t>Мероприятие 7 Строительство блочных газовых котельных, строительство межпоселковых газопроводов в Ирбитском районе Свердловской области, всего, из них:</t>
  </si>
  <si>
    <t>Мероприятие 8 Разработка проектно-сметной документации по объектам строительства блочных газовых котельных в Ирбитском районе Свердловской области , всего, из них:</t>
  </si>
  <si>
    <t>Мероприятие 14 Строительство газораспределительных сетей в населенных пунктах Ирбитского МО Свердловской области, всего, из них:</t>
  </si>
  <si>
    <t>Мероприятие 15 Строительство межпоселковых газопроводов  в Ирбитском районе Свердловской области, всего, из них:</t>
  </si>
  <si>
    <t>Мероприятие 16 Разработка проектно-сметной документации на газоснабжение населенных пунктов Ирбитского района Свердловской области, всего, из них:</t>
  </si>
  <si>
    <t>Мероприятие 17  Разработка ПСД на межпоселковые газопроводы Ирбитского района Свердловской области, всего, из них:</t>
  </si>
  <si>
    <t>п. Зайково, Ирбитский район, Свердловской области</t>
  </si>
  <si>
    <t>мб</t>
  </si>
  <si>
    <t>2021год</t>
  </si>
  <si>
    <t>ПОДПРОГРАММА 2 "Энергосбережение и повышение энергетической эффективности Ирбитского МО"</t>
  </si>
  <si>
    <t>Мероприятие 8 Строительство блочных газовых котельных, межпоселкового газопровода в Ирбитском муниципальном образовании</t>
  </si>
  <si>
    <t xml:space="preserve">ПОДПРОГРАММА 4 "Развитие газификации в Ирбитском муниципальном образовании" </t>
  </si>
  <si>
    <t>Мероприятие 15 Строительство, реконструкция  газораспределительных сетей в населенных пунктах Ирбитского МО и межпоселковых газопроводов в Ирбитского МО Свердловской области</t>
  </si>
  <si>
    <t xml:space="preserve">ПОДПРОГРАММА 1 "Развитие и модернизация систем коммунальной инфраструктуры теплоснабжения, водоснабжения и водоотведения Ирбитского МО" </t>
  </si>
  <si>
    <t>Мероприятите 2 Строительство сооруженией биологической очистки сточных вод</t>
  </si>
  <si>
    <t>ИТОГО</t>
  </si>
  <si>
    <t>- ТП газовые сети</t>
  </si>
  <si>
    <t>- разработка проекта СЗЗ</t>
  </si>
  <si>
    <t>- строительный контроль</t>
  </si>
  <si>
    <t>- авторский надзор</t>
  </si>
  <si>
    <t>д. Речкалова Ирбитского района Свердловской области</t>
  </si>
  <si>
    <t>- ТП электрические сети</t>
  </si>
  <si>
    <t>- СМР</t>
  </si>
  <si>
    <t>- разработка ПСД</t>
  </si>
  <si>
    <t>пгт. Пионерский, Ирбитский район, Свердловской области</t>
  </si>
  <si>
    <t>Развитие жилищно-коммунального хозяйства и повышение энергетической эффективности в Ирбитском муниципальном образовании до 2027 года</t>
  </si>
  <si>
    <t>по выполнению муниципальной программы "Развитие жилищно-коммунального хозяйства и повышение энергетической эффективности в Ирбитском муниципальном образовании до 2027 г."</t>
  </si>
  <si>
    <t>Мероприятите 1 Строительство объектов водоснабжения и водоотведения</t>
  </si>
  <si>
    <t xml:space="preserve">Объект 1. «Строительство канализационно-насосной станции пгт. Пионерский и участка канализационной сети от КНС пгт. Пионерский до камеры гашения, расположенной по адресу: г. Ирбит, ул. Розы Люксембург»  </t>
  </si>
  <si>
    <t xml:space="preserve">Объект 2 Строительство сооружений биологической очистки сточных вод  </t>
  </si>
  <si>
    <t>Объект 3 Установка котла наружного размещения в поселке Зайково, ул. Больничная, 11 для нужд теплоснабжения Поликлиники №2</t>
  </si>
  <si>
    <t>Объект 4 Установка котла наружного размещения в деревне Речкалова, ул. Школьная, 1</t>
  </si>
  <si>
    <t>Объект 5 Установка котла наружного размещения в п. Зайково, ул. Школьная для нужд теплоснабжения школы №2</t>
  </si>
  <si>
    <t>Объект 6 Установка котла наружного размещения в д. Кириллова для нужд школы, детского сада дома культуры</t>
  </si>
  <si>
    <t>д. Кириллова Ирбитского района Свердловской области</t>
  </si>
  <si>
    <t>Объект 7 Установка котла наружного размещения в п. Спутник</t>
  </si>
  <si>
    <t>п. Спутник Ирбитского района Свердловской области</t>
  </si>
  <si>
    <t>- СЗЗ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</si>
</sst>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7" fillId="0" borderId="0" xfId="0" applyFont="1" applyAlignment="1"/>
    <xf numFmtId="4" fontId="5" fillId="0" borderId="1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/>
    <xf numFmtId="4" fontId="6" fillId="2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vertical="top" wrapText="1"/>
    </xf>
    <xf numFmtId="0" fontId="10" fillId="0" borderId="0" xfId="0" applyFont="1"/>
    <xf numFmtId="0" fontId="0" fillId="5" borderId="0" xfId="0" applyFill="1"/>
    <xf numFmtId="4" fontId="5" fillId="5" borderId="1" xfId="0" applyNumberFormat="1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vertical="top" wrapText="1"/>
    </xf>
    <xf numFmtId="4" fontId="11" fillId="5" borderId="1" xfId="0" applyNumberFormat="1" applyFont="1" applyFill="1" applyBorder="1" applyAlignment="1">
      <alignment vertical="top" wrapText="1"/>
    </xf>
    <xf numFmtId="4" fontId="5" fillId="6" borderId="1" xfId="0" applyNumberFormat="1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right" vertical="top" wrapText="1"/>
    </xf>
    <xf numFmtId="4" fontId="11" fillId="0" borderId="1" xfId="0" applyNumberFormat="1" applyFont="1" applyBorder="1" applyAlignment="1">
      <alignment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1" fillId="0" borderId="0" xfId="0" applyFont="1" applyFill="1"/>
    <xf numFmtId="0" fontId="1" fillId="0" borderId="4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" fontId="5" fillId="0" borderId="3" xfId="0" applyNumberFormat="1" applyFont="1" applyBorder="1" applyAlignment="1">
      <alignment vertical="top" wrapText="1"/>
    </xf>
    <xf numFmtId="0" fontId="1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4" fontId="4" fillId="2" borderId="10" xfId="0" applyNumberFormat="1" applyFont="1" applyFill="1" applyBorder="1" applyAlignment="1">
      <alignment vertical="top" wrapText="1"/>
    </xf>
    <xf numFmtId="4" fontId="4" fillId="0" borderId="10" xfId="0" applyNumberFormat="1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4" fontId="5" fillId="0" borderId="14" xfId="0" applyNumberFormat="1" applyFont="1" applyBorder="1" applyAlignment="1">
      <alignment vertical="top" wrapText="1"/>
    </xf>
    <xf numFmtId="4" fontId="6" fillId="0" borderId="14" xfId="0" applyNumberFormat="1" applyFont="1" applyBorder="1" applyAlignment="1">
      <alignment vertical="top" wrapText="1"/>
    </xf>
    <xf numFmtId="4" fontId="5" fillId="0" borderId="14" xfId="0" applyNumberFormat="1" applyFont="1" applyFill="1" applyBorder="1" applyAlignment="1">
      <alignment vertical="top" wrapText="1"/>
    </xf>
    <xf numFmtId="4" fontId="6" fillId="0" borderId="2" xfId="0" applyNumberFormat="1" applyFont="1" applyBorder="1" applyAlignment="1">
      <alignment vertical="top" wrapText="1"/>
    </xf>
    <xf numFmtId="4" fontId="5" fillId="0" borderId="2" xfId="0" applyNumberFormat="1" applyFont="1" applyBorder="1" applyAlignment="1">
      <alignment vertical="top" wrapText="1"/>
    </xf>
    <xf numFmtId="4" fontId="5" fillId="0" borderId="2" xfId="0" applyNumberFormat="1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13" xfId="0" applyNumberFormat="1" applyFont="1" applyBorder="1" applyAlignment="1">
      <alignment horizontal="right" vertical="top" wrapText="1"/>
    </xf>
    <xf numFmtId="2" fontId="6" fillId="0" borderId="13" xfId="0" applyNumberFormat="1" applyFont="1" applyBorder="1" applyAlignment="1">
      <alignment horizontal="right" vertical="top"/>
    </xf>
    <xf numFmtId="2" fontId="6" fillId="0" borderId="14" xfId="0" applyNumberFormat="1" applyFont="1" applyBorder="1" applyAlignment="1">
      <alignment horizontal="right" vertical="top"/>
    </xf>
    <xf numFmtId="2" fontId="6" fillId="0" borderId="16" xfId="0" applyNumberFormat="1" applyFont="1" applyBorder="1" applyAlignment="1">
      <alignment horizontal="right" vertical="top"/>
    </xf>
    <xf numFmtId="4" fontId="5" fillId="2" borderId="2" xfId="0" applyNumberFormat="1" applyFont="1" applyFill="1" applyBorder="1" applyAlignment="1">
      <alignment vertical="top" wrapText="1"/>
    </xf>
    <xf numFmtId="2" fontId="6" fillId="2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vertical="top" wrapText="1"/>
    </xf>
    <xf numFmtId="4" fontId="0" fillId="0" borderId="0" xfId="0" applyNumberFormat="1" applyFill="1"/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4" fontId="4" fillId="2" borderId="3" xfId="0" applyNumberFormat="1" applyFont="1" applyFill="1" applyBorder="1" applyAlignment="1">
      <alignment vertical="top" wrapText="1"/>
    </xf>
    <xf numFmtId="4" fontId="4" fillId="0" borderId="3" xfId="0" applyNumberFormat="1" applyFont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0" fillId="0" borderId="1" xfId="0" applyBorder="1"/>
    <xf numFmtId="4" fontId="6" fillId="0" borderId="1" xfId="0" applyNumberFormat="1" applyFont="1" applyBorder="1"/>
    <xf numFmtId="0" fontId="5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" fontId="6" fillId="0" borderId="0" xfId="0" applyNumberFormat="1" applyFont="1"/>
    <xf numFmtId="4" fontId="5" fillId="0" borderId="23" xfId="0" applyNumberFormat="1" applyFont="1" applyFill="1" applyBorder="1" applyAlignment="1">
      <alignment vertical="top" wrapText="1"/>
    </xf>
    <xf numFmtId="0" fontId="3" fillId="0" borderId="1" xfId="0" applyFont="1" applyBorder="1"/>
    <xf numFmtId="0" fontId="2" fillId="2" borderId="2" xfId="0" applyFont="1" applyFill="1" applyBorder="1" applyAlignment="1">
      <alignment vertical="top" wrapText="1"/>
    </xf>
    <xf numFmtId="4" fontId="4" fillId="0" borderId="11" xfId="0" applyNumberFormat="1" applyFont="1" applyBorder="1" applyAlignment="1">
      <alignment vertical="top" wrapText="1"/>
    </xf>
    <xf numFmtId="4" fontId="2" fillId="0" borderId="10" xfId="0" applyNumberFormat="1" applyFont="1" applyBorder="1" applyAlignment="1">
      <alignment vertical="top" wrapText="1"/>
    </xf>
    <xf numFmtId="4" fontId="4" fillId="0" borderId="10" xfId="0" applyNumberFormat="1" applyFont="1" applyFill="1" applyBorder="1" applyAlignment="1">
      <alignment vertical="top" wrapText="1"/>
    </xf>
    <xf numFmtId="2" fontId="4" fillId="0" borderId="10" xfId="0" applyNumberFormat="1" applyFont="1" applyFill="1" applyBorder="1" applyAlignment="1">
      <alignment horizontal="right" vertical="top" wrapText="1"/>
    </xf>
    <xf numFmtId="2" fontId="4" fillId="0" borderId="12" xfId="0" applyNumberFormat="1" applyFont="1" applyFill="1" applyBorder="1" applyAlignment="1">
      <alignment horizontal="right" vertical="top" wrapText="1"/>
    </xf>
    <xf numFmtId="4" fontId="4" fillId="0" borderId="7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4" fontId="4" fillId="0" borderId="3" xfId="0" applyNumberFormat="1" applyFont="1" applyFill="1" applyBorder="1" applyAlignment="1">
      <alignment vertical="top" wrapText="1"/>
    </xf>
    <xf numFmtId="2" fontId="4" fillId="0" borderId="3" xfId="0" applyNumberFormat="1" applyFont="1" applyFill="1" applyBorder="1" applyAlignment="1">
      <alignment horizontal="right" vertical="top" wrapText="1"/>
    </xf>
    <xf numFmtId="2" fontId="4" fillId="0" borderId="22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Border="1"/>
    <xf numFmtId="0" fontId="13" fillId="0" borderId="1" xfId="0" applyFont="1" applyBorder="1"/>
    <xf numFmtId="4" fontId="14" fillId="2" borderId="2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vertical="top"/>
    </xf>
    <xf numFmtId="0" fontId="15" fillId="0" borderId="1" xfId="0" applyFont="1" applyBorder="1" applyAlignment="1">
      <alignment horizontal="center" vertical="center" wrapText="1"/>
    </xf>
    <xf numFmtId="0" fontId="2" fillId="2" borderId="29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6" fillId="2" borderId="28" xfId="0" applyFont="1" applyFill="1" applyBorder="1" applyAlignment="1">
      <alignment vertical="top" wrapText="1"/>
    </xf>
    <xf numFmtId="0" fontId="15" fillId="0" borderId="1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" fontId="2" fillId="2" borderId="2" xfId="0" applyNumberFormat="1" applyFont="1" applyFill="1" applyBorder="1" applyAlignment="1">
      <alignment vertical="top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4" fontId="6" fillId="0" borderId="5" xfId="0" applyNumberFormat="1" applyFont="1" applyBorder="1"/>
    <xf numFmtId="4" fontId="14" fillId="2" borderId="23" xfId="0" applyNumberFormat="1" applyFont="1" applyFill="1" applyBorder="1" applyAlignment="1">
      <alignment vertical="top" wrapText="1"/>
    </xf>
    <xf numFmtId="4" fontId="14" fillId="2" borderId="34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" fontId="14" fillId="2" borderId="33" xfId="0" applyNumberFormat="1" applyFont="1" applyFill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6" fillId="0" borderId="14" xfId="0" applyNumberFormat="1" applyFont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top" wrapText="1"/>
    </xf>
    <xf numFmtId="2" fontId="6" fillId="2" borderId="2" xfId="0" applyNumberFormat="1" applyFont="1" applyFill="1" applyBorder="1" applyAlignment="1">
      <alignment horizontal="right" vertical="top"/>
    </xf>
    <xf numFmtId="0" fontId="1" fillId="0" borderId="35" xfId="0" applyFont="1" applyBorder="1" applyAlignment="1">
      <alignment horizontal="center" vertical="center"/>
    </xf>
    <xf numFmtId="0" fontId="12" fillId="2" borderId="36" xfId="0" applyFont="1" applyFill="1" applyBorder="1" applyAlignment="1">
      <alignment vertical="top" wrapText="1"/>
    </xf>
    <xf numFmtId="4" fontId="12" fillId="2" borderId="36" xfId="0" applyNumberFormat="1" applyFont="1" applyFill="1" applyBorder="1" applyAlignment="1">
      <alignment vertical="top" wrapText="1"/>
    </xf>
    <xf numFmtId="4" fontId="12" fillId="2" borderId="37" xfId="0" applyNumberFormat="1" applyFont="1" applyFill="1" applyBorder="1" applyAlignment="1">
      <alignment vertical="top" wrapText="1"/>
    </xf>
    <xf numFmtId="4" fontId="2" fillId="0" borderId="10" xfId="0" applyNumberFormat="1" applyFont="1" applyBorder="1" applyAlignment="1">
      <alignment horizontal="right" vertical="top" wrapText="1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/>
    </xf>
    <xf numFmtId="0" fontId="0" fillId="0" borderId="39" xfId="0" applyBorder="1" applyAlignment="1">
      <alignment horizontal="right" vertical="center" wrapText="1"/>
    </xf>
    <xf numFmtId="4" fontId="6" fillId="0" borderId="28" xfId="0" applyNumberFormat="1" applyFont="1" applyBorder="1" applyAlignment="1">
      <alignment horizontal="right" vertical="center" wrapText="1"/>
    </xf>
    <xf numFmtId="0" fontId="0" fillId="0" borderId="40" xfId="0" applyBorder="1" applyAlignment="1">
      <alignment horizontal="righ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4" fontId="2" fillId="0" borderId="29" xfId="0" applyNumberFormat="1" applyFont="1" applyBorder="1" applyAlignment="1">
      <alignment horizontal="right" vertical="top" wrapText="1"/>
    </xf>
    <xf numFmtId="0" fontId="0" fillId="0" borderId="38" xfId="0" applyBorder="1" applyAlignment="1">
      <alignment horizontal="righ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/>
    </xf>
    <xf numFmtId="4" fontId="2" fillId="0" borderId="6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0"/>
  <sheetViews>
    <sheetView tabSelected="1" view="pageBreakPreview" zoomScaleSheetLayoutView="100" workbookViewId="0">
      <selection activeCell="K19" sqref="K19"/>
    </sheetView>
  </sheetViews>
  <sheetFormatPr defaultRowHeight="18.75" x14ac:dyDescent="0.3"/>
  <cols>
    <col min="1" max="1" width="6.5703125" style="6" customWidth="1"/>
    <col min="2" max="2" width="33.85546875" customWidth="1"/>
    <col min="3" max="3" width="17" customWidth="1"/>
    <col min="4" max="4" width="9.5703125" customWidth="1"/>
    <col min="5" max="5" width="17.42578125" customWidth="1"/>
    <col min="6" max="6" width="17.7109375" customWidth="1"/>
    <col min="7" max="7" width="9.42578125" customWidth="1"/>
    <col min="8" max="8" width="13.85546875" customWidth="1"/>
    <col min="9" max="9" width="18.7109375" customWidth="1"/>
    <col min="10" max="10" width="15.42578125" customWidth="1"/>
    <col min="11" max="11" width="17.140625" style="42" customWidth="1"/>
    <col min="12" max="13" width="17.85546875" style="42" customWidth="1"/>
    <col min="14" max="14" width="17.42578125" customWidth="1"/>
    <col min="15" max="15" width="0.28515625" style="30" customWidth="1"/>
  </cols>
  <sheetData>
    <row r="1" spans="1:15" ht="3.75" customHeight="1" x14ac:dyDescent="0.3">
      <c r="J1" s="1"/>
      <c r="K1" s="43"/>
    </row>
    <row r="2" spans="1:15" hidden="1" x14ac:dyDescent="0.3">
      <c r="J2" s="1"/>
      <c r="K2" s="43"/>
    </row>
    <row r="3" spans="1:15" hidden="1" x14ac:dyDescent="0.3">
      <c r="J3" s="25"/>
      <c r="K3" s="44"/>
    </row>
    <row r="4" spans="1:15" x14ac:dyDescent="0.3">
      <c r="J4" s="15" t="s">
        <v>7</v>
      </c>
      <c r="K4" s="43"/>
      <c r="L4" s="43"/>
      <c r="M4" s="43"/>
    </row>
    <row r="5" spans="1:15" x14ac:dyDescent="0.3">
      <c r="J5" s="1" t="s">
        <v>4</v>
      </c>
      <c r="K5" s="43"/>
      <c r="L5" s="43"/>
      <c r="M5" s="43"/>
    </row>
    <row r="6" spans="1:15" ht="56.25" customHeight="1" x14ac:dyDescent="0.3">
      <c r="J6" s="151" t="s">
        <v>69</v>
      </c>
      <c r="K6" s="151"/>
      <c r="L6" s="151"/>
      <c r="M6" s="46"/>
    </row>
    <row r="8" spans="1:15" x14ac:dyDescent="0.3">
      <c r="A8" s="152" t="s">
        <v>17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47"/>
    </row>
    <row r="9" spans="1:15" ht="33" customHeight="1" x14ac:dyDescent="0.3">
      <c r="A9" s="153" t="s">
        <v>70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45"/>
    </row>
    <row r="10" spans="1:15" ht="20.45" customHeight="1" x14ac:dyDescent="0.35">
      <c r="A10" s="2"/>
      <c r="B10" s="2"/>
      <c r="C10" s="2"/>
      <c r="D10" s="2"/>
      <c r="E10" s="2"/>
      <c r="F10" s="2"/>
      <c r="G10" s="2"/>
      <c r="H10" s="2"/>
      <c r="I10" s="24"/>
      <c r="J10" s="24"/>
      <c r="K10" s="45"/>
      <c r="L10" s="45"/>
      <c r="M10" s="45"/>
    </row>
    <row r="11" spans="1:15" ht="91.5" customHeight="1" x14ac:dyDescent="0.25">
      <c r="A11" s="154" t="s">
        <v>3</v>
      </c>
      <c r="B11" s="154" t="s">
        <v>13</v>
      </c>
      <c r="C11" s="154" t="s">
        <v>14</v>
      </c>
      <c r="D11" s="154" t="s">
        <v>12</v>
      </c>
      <c r="E11" s="156" t="s">
        <v>41</v>
      </c>
      <c r="F11" s="158"/>
      <c r="G11" s="156" t="s">
        <v>16</v>
      </c>
      <c r="H11" s="158"/>
      <c r="I11" s="156" t="s">
        <v>42</v>
      </c>
      <c r="J11" s="157"/>
      <c r="K11" s="157"/>
      <c r="L11" s="157"/>
      <c r="M11" s="157"/>
      <c r="N11" s="157"/>
      <c r="O11" s="158"/>
    </row>
    <row r="12" spans="1:15" ht="87.75" customHeight="1" x14ac:dyDescent="0.25">
      <c r="A12" s="155"/>
      <c r="B12" s="155"/>
      <c r="C12" s="155"/>
      <c r="D12" s="155"/>
      <c r="E12" s="8" t="s">
        <v>15</v>
      </c>
      <c r="F12" s="8" t="s">
        <v>8</v>
      </c>
      <c r="G12" s="8" t="s">
        <v>9</v>
      </c>
      <c r="H12" s="8" t="s">
        <v>10</v>
      </c>
      <c r="I12" s="48" t="s">
        <v>2</v>
      </c>
      <c r="J12" s="48">
        <v>2023</v>
      </c>
      <c r="K12" s="50">
        <v>2024</v>
      </c>
      <c r="L12" s="50">
        <v>2025</v>
      </c>
      <c r="M12" s="50">
        <v>2026</v>
      </c>
      <c r="N12" s="170">
        <v>2027</v>
      </c>
      <c r="O12" s="171"/>
    </row>
    <row r="13" spans="1:15" ht="15.75" thickBot="1" x14ac:dyDescent="0.3">
      <c r="A13" s="49">
        <v>1</v>
      </c>
      <c r="B13" s="52">
        <v>2</v>
      </c>
      <c r="C13" s="52">
        <v>3</v>
      </c>
      <c r="D13" s="52">
        <v>4</v>
      </c>
      <c r="E13" s="52">
        <v>5</v>
      </c>
      <c r="F13" s="52">
        <v>6</v>
      </c>
      <c r="G13" s="52">
        <v>7</v>
      </c>
      <c r="H13" s="52">
        <v>8</v>
      </c>
      <c r="I13" s="52">
        <v>9</v>
      </c>
      <c r="J13" s="52">
        <v>10</v>
      </c>
      <c r="K13" s="53">
        <v>11</v>
      </c>
      <c r="L13" s="53">
        <v>12</v>
      </c>
      <c r="M13" s="53">
        <v>13</v>
      </c>
      <c r="N13" s="172">
        <v>14</v>
      </c>
      <c r="O13" s="173"/>
    </row>
    <row r="14" spans="1:15" ht="19.5" thickBot="1" x14ac:dyDescent="0.3">
      <c r="A14" s="136" t="s">
        <v>57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8"/>
    </row>
    <row r="15" spans="1:15" ht="19.5" customHeight="1" thickBot="1" x14ac:dyDescent="0.3">
      <c r="A15" s="163" t="s">
        <v>71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64"/>
    </row>
    <row r="16" spans="1:15" ht="135.75" customHeight="1" x14ac:dyDescent="0.25">
      <c r="A16" s="115">
        <v>1</v>
      </c>
      <c r="B16" s="105" t="s">
        <v>72</v>
      </c>
      <c r="C16" s="112" t="s">
        <v>68</v>
      </c>
      <c r="D16" s="110"/>
      <c r="E16" s="132">
        <f>E17</f>
        <v>0</v>
      </c>
      <c r="F16" s="132">
        <f>F17</f>
        <v>0</v>
      </c>
      <c r="G16" s="165">
        <v>2024</v>
      </c>
      <c r="H16" s="165">
        <v>2024</v>
      </c>
      <c r="I16" s="132">
        <f t="shared" ref="I16:N16" si="0">I17</f>
        <v>0</v>
      </c>
      <c r="J16" s="132">
        <f t="shared" si="0"/>
        <v>0</v>
      </c>
      <c r="K16" s="132">
        <f t="shared" si="0"/>
        <v>0</v>
      </c>
      <c r="L16" s="132">
        <f t="shared" si="0"/>
        <v>0</v>
      </c>
      <c r="M16" s="132">
        <f t="shared" si="0"/>
        <v>0</v>
      </c>
      <c r="N16" s="168">
        <f t="shared" si="0"/>
        <v>0</v>
      </c>
      <c r="O16" s="169"/>
    </row>
    <row r="17" spans="1:15" ht="19.5" customHeight="1" thickBot="1" x14ac:dyDescent="0.3">
      <c r="A17" s="116">
        <v>2</v>
      </c>
      <c r="B17" s="106" t="s">
        <v>11</v>
      </c>
      <c r="C17" s="104"/>
      <c r="D17" s="104"/>
      <c r="E17" s="123">
        <f>E18+E19+E20+E21</f>
        <v>0</v>
      </c>
      <c r="F17" s="123">
        <f>F18+F19+F20+F21</f>
        <v>0</v>
      </c>
      <c r="G17" s="166"/>
      <c r="H17" s="166"/>
      <c r="I17" s="123">
        <f>J17+K17+L17+M17+N17</f>
        <v>0</v>
      </c>
      <c r="J17" s="123">
        <f t="shared" ref="J17:N17" si="1">J18+J19+J20+J21</f>
        <v>0</v>
      </c>
      <c r="K17" s="123">
        <f t="shared" si="1"/>
        <v>0</v>
      </c>
      <c r="L17" s="123">
        <f t="shared" si="1"/>
        <v>0</v>
      </c>
      <c r="M17" s="123">
        <f t="shared" si="1"/>
        <v>0</v>
      </c>
      <c r="N17" s="174">
        <f t="shared" si="1"/>
        <v>0</v>
      </c>
      <c r="O17" s="160"/>
    </row>
    <row r="18" spans="1:15" ht="19.5" customHeight="1" x14ac:dyDescent="0.25">
      <c r="A18" s="115">
        <v>3</v>
      </c>
      <c r="B18" s="107" t="s">
        <v>5</v>
      </c>
      <c r="C18" s="104"/>
      <c r="D18" s="104"/>
      <c r="E18" s="122">
        <v>0</v>
      </c>
      <c r="F18" s="122">
        <v>0</v>
      </c>
      <c r="G18" s="166"/>
      <c r="H18" s="166"/>
      <c r="I18" s="122">
        <f>J18+K18+L18+M18+N18</f>
        <v>0</v>
      </c>
      <c r="J18" s="122">
        <v>0</v>
      </c>
      <c r="K18" s="122">
        <v>0</v>
      </c>
      <c r="L18" s="122">
        <v>0</v>
      </c>
      <c r="M18" s="122">
        <v>0</v>
      </c>
      <c r="N18" s="159">
        <v>0</v>
      </c>
      <c r="O18" s="160"/>
    </row>
    <row r="19" spans="1:15" ht="19.5" customHeight="1" thickBot="1" x14ac:dyDescent="0.3">
      <c r="A19" s="116">
        <v>4</v>
      </c>
      <c r="B19" s="108" t="s">
        <v>0</v>
      </c>
      <c r="C19" s="104"/>
      <c r="D19" s="104"/>
      <c r="E19" s="122">
        <v>0</v>
      </c>
      <c r="F19" s="122">
        <v>0</v>
      </c>
      <c r="G19" s="166"/>
      <c r="H19" s="166"/>
      <c r="I19" s="122">
        <f>J19+K19+L19+M19+N19</f>
        <v>0</v>
      </c>
      <c r="J19" s="122">
        <v>0</v>
      </c>
      <c r="K19" s="122">
        <v>0</v>
      </c>
      <c r="L19" s="122">
        <v>0</v>
      </c>
      <c r="M19" s="122">
        <v>0</v>
      </c>
      <c r="N19" s="159">
        <v>0</v>
      </c>
      <c r="O19" s="160"/>
    </row>
    <row r="20" spans="1:15" ht="19.5" customHeight="1" x14ac:dyDescent="0.25">
      <c r="A20" s="115">
        <v>5</v>
      </c>
      <c r="B20" s="108" t="s">
        <v>1</v>
      </c>
      <c r="C20" s="104"/>
      <c r="D20" s="104"/>
      <c r="E20" s="122">
        <v>0</v>
      </c>
      <c r="F20" s="122">
        <v>0</v>
      </c>
      <c r="G20" s="166"/>
      <c r="H20" s="166"/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59">
        <v>0</v>
      </c>
      <c r="O20" s="160"/>
    </row>
    <row r="21" spans="1:15" ht="19.5" thickBot="1" x14ac:dyDescent="0.3">
      <c r="A21" s="116">
        <v>6</v>
      </c>
      <c r="B21" s="109" t="s">
        <v>6</v>
      </c>
      <c r="C21" s="111"/>
      <c r="D21" s="111"/>
      <c r="E21" s="124">
        <v>0</v>
      </c>
      <c r="F21" s="124">
        <v>0</v>
      </c>
      <c r="G21" s="167"/>
      <c r="H21" s="167"/>
      <c r="I21" s="124">
        <f>J21+K21+L21+M21+N21</f>
        <v>0</v>
      </c>
      <c r="J21" s="124">
        <v>0</v>
      </c>
      <c r="K21" s="124">
        <v>0</v>
      </c>
      <c r="L21" s="124">
        <v>0</v>
      </c>
      <c r="M21" s="124">
        <v>0</v>
      </c>
      <c r="N21" s="161">
        <v>0</v>
      </c>
      <c r="O21" s="162"/>
    </row>
    <row r="22" spans="1:15" x14ac:dyDescent="0.25">
      <c r="A22" s="139" t="s">
        <v>58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1"/>
    </row>
    <row r="23" spans="1:15" ht="78.75" customHeight="1" x14ac:dyDescent="0.25">
      <c r="A23" s="3">
        <v>7</v>
      </c>
      <c r="B23" s="113" t="s">
        <v>73</v>
      </c>
      <c r="C23" s="81" t="s">
        <v>50</v>
      </c>
      <c r="D23" s="81"/>
      <c r="E23" s="114">
        <f>E24</f>
        <v>0</v>
      </c>
      <c r="F23" s="114">
        <f>F24</f>
        <v>0</v>
      </c>
      <c r="G23" s="146">
        <v>2024</v>
      </c>
      <c r="H23" s="146">
        <v>2025</v>
      </c>
      <c r="I23" s="11">
        <f>I24</f>
        <v>0</v>
      </c>
      <c r="J23" s="11">
        <f t="shared" ref="J23:N23" si="2">J24</f>
        <v>0</v>
      </c>
      <c r="K23" s="11">
        <f t="shared" si="2"/>
        <v>0</v>
      </c>
      <c r="L23" s="11">
        <f t="shared" si="2"/>
        <v>0</v>
      </c>
      <c r="M23" s="11">
        <f t="shared" si="2"/>
        <v>0</v>
      </c>
      <c r="N23" s="11">
        <f t="shared" si="2"/>
        <v>0</v>
      </c>
      <c r="O23" s="11">
        <f>O24</f>
        <v>0</v>
      </c>
    </row>
    <row r="24" spans="1:15" ht="19.5" customHeight="1" x14ac:dyDescent="0.25">
      <c r="A24" s="3">
        <v>8</v>
      </c>
      <c r="B24" s="9" t="s">
        <v>11</v>
      </c>
      <c r="C24" s="29"/>
      <c r="D24" s="29"/>
      <c r="E24" s="75">
        <f>I24</f>
        <v>0</v>
      </c>
      <c r="F24" s="75">
        <f>I24</f>
        <v>0</v>
      </c>
      <c r="G24" s="147"/>
      <c r="H24" s="147"/>
      <c r="I24" s="67">
        <f>J24+K24+L24+M24+O24+N24</f>
        <v>0</v>
      </c>
      <c r="J24" s="26">
        <f>J25+J26+J27+J28</f>
        <v>0</v>
      </c>
      <c r="K24" s="26">
        <f t="shared" ref="K24" si="3">K25+K26+K27+K28</f>
        <v>0</v>
      </c>
      <c r="L24" s="17">
        <f t="shared" ref="L24:N24" si="4">L25+L26+L27+L28</f>
        <v>0</v>
      </c>
      <c r="M24" s="17">
        <f t="shared" si="4"/>
        <v>0</v>
      </c>
      <c r="N24" s="103">
        <f t="shared" si="4"/>
        <v>0</v>
      </c>
      <c r="O24" s="74">
        <f>O25+O26+O27+O28</f>
        <v>0</v>
      </c>
    </row>
    <row r="25" spans="1:15" ht="19.5" customHeight="1" x14ac:dyDescent="0.25">
      <c r="A25" s="3">
        <v>9</v>
      </c>
      <c r="B25" s="29" t="s">
        <v>5</v>
      </c>
      <c r="C25" s="29"/>
      <c r="D25" s="29"/>
      <c r="E25" s="26">
        <f>I25</f>
        <v>0</v>
      </c>
      <c r="F25" s="26">
        <f>I25</f>
        <v>0</v>
      </c>
      <c r="G25" s="147"/>
      <c r="H25" s="147"/>
      <c r="I25" s="67">
        <f>J25+K25+L25+M25+N25+O25</f>
        <v>0</v>
      </c>
      <c r="J25" s="26">
        <v>0</v>
      </c>
      <c r="K25" s="26">
        <v>0</v>
      </c>
      <c r="L25" s="17">
        <v>0</v>
      </c>
      <c r="M25" s="17">
        <v>0</v>
      </c>
      <c r="N25" s="74">
        <v>0</v>
      </c>
      <c r="O25" s="74">
        <v>0</v>
      </c>
    </row>
    <row r="26" spans="1:15" ht="19.5" customHeight="1" x14ac:dyDescent="0.25">
      <c r="A26" s="3">
        <v>10</v>
      </c>
      <c r="B26" s="10" t="s">
        <v>0</v>
      </c>
      <c r="C26" s="29"/>
      <c r="D26" s="29"/>
      <c r="E26" s="26">
        <f>I26</f>
        <v>0</v>
      </c>
      <c r="F26" s="26">
        <f>I26</f>
        <v>0</v>
      </c>
      <c r="G26" s="147"/>
      <c r="H26" s="147"/>
      <c r="I26" s="67">
        <f>J26+K26+L26+M26+N26+O26</f>
        <v>0</v>
      </c>
      <c r="J26" s="26">
        <v>0</v>
      </c>
      <c r="K26" s="26">
        <v>0</v>
      </c>
      <c r="L26" s="17">
        <v>0</v>
      </c>
      <c r="M26" s="17">
        <v>0</v>
      </c>
      <c r="N26" s="103">
        <v>0</v>
      </c>
      <c r="O26" s="74">
        <v>0</v>
      </c>
    </row>
    <row r="27" spans="1:15" ht="19.5" customHeight="1" x14ac:dyDescent="0.25">
      <c r="A27" s="3">
        <v>11</v>
      </c>
      <c r="B27" s="10" t="s">
        <v>1</v>
      </c>
      <c r="C27" s="29"/>
      <c r="D27" s="29"/>
      <c r="E27" s="26">
        <f>I27</f>
        <v>0</v>
      </c>
      <c r="F27" s="26">
        <f>I27</f>
        <v>0</v>
      </c>
      <c r="G27" s="147"/>
      <c r="H27" s="147"/>
      <c r="I27" s="67">
        <f>J27+K27+L27+M27+N27+O27</f>
        <v>0</v>
      </c>
      <c r="J27" s="26">
        <v>0</v>
      </c>
      <c r="K27" s="26">
        <v>0</v>
      </c>
      <c r="L27" s="17">
        <v>0</v>
      </c>
      <c r="M27" s="17">
        <v>0</v>
      </c>
      <c r="N27" s="103">
        <v>0</v>
      </c>
      <c r="O27" s="74">
        <v>0</v>
      </c>
    </row>
    <row r="28" spans="1:15" ht="19.5" customHeight="1" thickBot="1" x14ac:dyDescent="0.3">
      <c r="A28" s="52">
        <v>12</v>
      </c>
      <c r="B28" s="81" t="s">
        <v>6</v>
      </c>
      <c r="C28" s="81"/>
      <c r="D28" s="81"/>
      <c r="E28" s="125">
        <f>I28</f>
        <v>0</v>
      </c>
      <c r="F28" s="125">
        <f>I28</f>
        <v>0</v>
      </c>
      <c r="G28" s="147"/>
      <c r="H28" s="147"/>
      <c r="I28" s="126">
        <f>J28+K28+M28+N28+O28</f>
        <v>0</v>
      </c>
      <c r="J28" s="125">
        <v>0</v>
      </c>
      <c r="K28" s="125">
        <v>0</v>
      </c>
      <c r="L28" s="73">
        <v>0</v>
      </c>
      <c r="M28" s="73">
        <v>0</v>
      </c>
      <c r="N28" s="127">
        <v>0</v>
      </c>
      <c r="O28" s="127">
        <v>0</v>
      </c>
    </row>
    <row r="29" spans="1:15" ht="19.5" customHeight="1" thickBot="1" x14ac:dyDescent="0.3">
      <c r="A29" s="128"/>
      <c r="B29" s="129" t="s">
        <v>59</v>
      </c>
      <c r="C29" s="129"/>
      <c r="D29" s="129"/>
      <c r="E29" s="130">
        <v>0</v>
      </c>
      <c r="F29" s="130">
        <v>0</v>
      </c>
      <c r="G29" s="130"/>
      <c r="H29" s="130"/>
      <c r="I29" s="130">
        <v>0</v>
      </c>
      <c r="J29" s="130">
        <f t="shared" ref="J29:N29" si="5">J23</f>
        <v>0</v>
      </c>
      <c r="K29" s="130">
        <v>0</v>
      </c>
      <c r="L29" s="130">
        <f>L23+L16</f>
        <v>0</v>
      </c>
      <c r="M29" s="130">
        <f t="shared" si="5"/>
        <v>0</v>
      </c>
      <c r="N29" s="130">
        <f t="shared" si="5"/>
        <v>0</v>
      </c>
      <c r="O29" s="131">
        <v>0</v>
      </c>
    </row>
    <row r="30" spans="1:15" ht="19.5" thickBot="1" x14ac:dyDescent="0.3">
      <c r="A30" s="148" t="s">
        <v>53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50"/>
    </row>
    <row r="31" spans="1:15" ht="19.5" thickBot="1" x14ac:dyDescent="0.3">
      <c r="A31" s="145" t="s">
        <v>54</v>
      </c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</row>
    <row r="32" spans="1:15" ht="94.5" x14ac:dyDescent="0.25">
      <c r="A32" s="55">
        <v>13</v>
      </c>
      <c r="B32" s="56" t="s">
        <v>74</v>
      </c>
      <c r="C32" s="57" t="s">
        <v>25</v>
      </c>
      <c r="D32" s="57"/>
      <c r="E32" s="58">
        <f>E35+E36+E34</f>
        <v>8975000</v>
      </c>
      <c r="F32" s="59">
        <f>F35+F36+F34</f>
        <v>8975000</v>
      </c>
      <c r="G32" s="142">
        <v>2022</v>
      </c>
      <c r="H32" s="142">
        <v>2023</v>
      </c>
      <c r="I32" s="90">
        <f>J32+K32+L32+M32+N32+O32</f>
        <v>8975000</v>
      </c>
      <c r="J32" s="91">
        <f t="shared" ref="J32:O32" si="6">J34+J35+J36+J42</f>
        <v>8975000</v>
      </c>
      <c r="K32" s="92">
        <f t="shared" si="6"/>
        <v>0</v>
      </c>
      <c r="L32" s="92">
        <f t="shared" si="6"/>
        <v>0</v>
      </c>
      <c r="M32" s="92">
        <f t="shared" si="6"/>
        <v>0</v>
      </c>
      <c r="N32" s="93">
        <f t="shared" si="6"/>
        <v>0</v>
      </c>
      <c r="O32" s="94">
        <f t="shared" si="6"/>
        <v>0</v>
      </c>
    </row>
    <row r="33" spans="1:15" ht="16.5" thickBot="1" x14ac:dyDescent="0.3">
      <c r="A33" s="3">
        <v>14</v>
      </c>
      <c r="B33" s="4" t="s">
        <v>30</v>
      </c>
      <c r="C33" s="4"/>
      <c r="D33" s="4"/>
      <c r="E33" s="12">
        <f>J33+K33+L33+M33+N33+O33</f>
        <v>8975000</v>
      </c>
      <c r="F33" s="12">
        <f>J33+K33+L33+M33+N33+O33</f>
        <v>8975000</v>
      </c>
      <c r="G33" s="143"/>
      <c r="H33" s="143"/>
      <c r="I33" s="13">
        <f t="shared" ref="I33:I42" si="7">J33+K33+L33+M33+N33+O33</f>
        <v>8975000</v>
      </c>
      <c r="J33" s="14">
        <f t="shared" ref="J33:O33" si="8">J34+J35+J36+J42</f>
        <v>8975000</v>
      </c>
      <c r="K33" s="14">
        <f t="shared" si="8"/>
        <v>0</v>
      </c>
      <c r="L33" s="14">
        <f t="shared" si="8"/>
        <v>0</v>
      </c>
      <c r="M33" s="14">
        <f t="shared" si="8"/>
        <v>0</v>
      </c>
      <c r="N33" s="68">
        <f t="shared" si="8"/>
        <v>0</v>
      </c>
      <c r="O33" s="69">
        <f t="shared" si="8"/>
        <v>0</v>
      </c>
    </row>
    <row r="34" spans="1:15" ht="15.75" x14ac:dyDescent="0.25">
      <c r="A34" s="55">
        <v>15</v>
      </c>
      <c r="B34" s="7" t="s">
        <v>5</v>
      </c>
      <c r="C34" s="7"/>
      <c r="D34" s="7"/>
      <c r="E34" s="13">
        <f t="shared" ref="E34:E42" si="9">J34+K34+L34+M34+N34+O34</f>
        <v>0</v>
      </c>
      <c r="F34" s="13">
        <f t="shared" ref="F34:F42" si="10">J34+K34+L34+M34+N34+O34</f>
        <v>0</v>
      </c>
      <c r="G34" s="143"/>
      <c r="H34" s="143"/>
      <c r="I34" s="13">
        <f t="shared" si="7"/>
        <v>0</v>
      </c>
      <c r="J34" s="14">
        <v>0</v>
      </c>
      <c r="K34" s="27">
        <v>0</v>
      </c>
      <c r="L34" s="27">
        <v>0</v>
      </c>
      <c r="M34" s="27">
        <v>0</v>
      </c>
      <c r="N34" s="51">
        <v>0</v>
      </c>
      <c r="O34" s="70">
        <v>0</v>
      </c>
    </row>
    <row r="35" spans="1:15" ht="16.5" thickBot="1" x14ac:dyDescent="0.3">
      <c r="A35" s="3">
        <v>16</v>
      </c>
      <c r="B35" s="5" t="s">
        <v>0</v>
      </c>
      <c r="C35" s="5"/>
      <c r="D35" s="5"/>
      <c r="E35" s="13">
        <f t="shared" si="9"/>
        <v>0</v>
      </c>
      <c r="F35" s="13">
        <f t="shared" si="10"/>
        <v>0</v>
      </c>
      <c r="G35" s="143"/>
      <c r="H35" s="143"/>
      <c r="I35" s="13">
        <f t="shared" si="7"/>
        <v>0</v>
      </c>
      <c r="J35" s="14">
        <v>0</v>
      </c>
      <c r="K35" s="27">
        <v>0</v>
      </c>
      <c r="L35" s="27">
        <v>0</v>
      </c>
      <c r="M35" s="27">
        <v>0</v>
      </c>
      <c r="N35" s="51">
        <v>0</v>
      </c>
      <c r="O35" s="70">
        <v>0</v>
      </c>
    </row>
    <row r="36" spans="1:15" ht="15.75" x14ac:dyDescent="0.25">
      <c r="A36" s="55">
        <v>17</v>
      </c>
      <c r="B36" s="5" t="s">
        <v>1</v>
      </c>
      <c r="C36" s="5"/>
      <c r="D36" s="5"/>
      <c r="E36" s="13">
        <f t="shared" si="9"/>
        <v>8975000</v>
      </c>
      <c r="F36" s="13">
        <f t="shared" si="10"/>
        <v>8975000</v>
      </c>
      <c r="G36" s="143"/>
      <c r="H36" s="143"/>
      <c r="I36" s="13">
        <f t="shared" si="7"/>
        <v>8975000</v>
      </c>
      <c r="J36" s="14">
        <f>J37+J38+J39+J40+J41</f>
        <v>8975000</v>
      </c>
      <c r="K36" s="17">
        <v>0</v>
      </c>
      <c r="L36" s="27">
        <v>0</v>
      </c>
      <c r="M36" s="27">
        <v>0</v>
      </c>
      <c r="N36" s="51">
        <v>0</v>
      </c>
      <c r="O36" s="70">
        <v>0</v>
      </c>
    </row>
    <row r="37" spans="1:15" ht="16.5" thickBot="1" x14ac:dyDescent="0.3">
      <c r="A37" s="3">
        <v>18</v>
      </c>
      <c r="B37" s="85" t="s">
        <v>66</v>
      </c>
      <c r="C37" s="84"/>
      <c r="D37" s="84"/>
      <c r="E37" s="13">
        <f t="shared" si="9"/>
        <v>8050000</v>
      </c>
      <c r="F37" s="13">
        <f t="shared" si="10"/>
        <v>8050000</v>
      </c>
      <c r="G37" s="143"/>
      <c r="H37" s="143"/>
      <c r="I37" s="13">
        <f t="shared" si="7"/>
        <v>8050000</v>
      </c>
      <c r="J37" s="64">
        <v>8050000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</row>
    <row r="38" spans="1:15" ht="15.75" x14ac:dyDescent="0.25">
      <c r="A38" s="55">
        <v>19</v>
      </c>
      <c r="B38" s="85" t="s">
        <v>62</v>
      </c>
      <c r="C38" s="84"/>
      <c r="D38" s="84"/>
      <c r="E38" s="13">
        <f t="shared" si="9"/>
        <v>175000</v>
      </c>
      <c r="F38" s="13">
        <f t="shared" si="10"/>
        <v>175000</v>
      </c>
      <c r="G38" s="143"/>
      <c r="H38" s="143"/>
      <c r="I38" s="13">
        <f t="shared" si="7"/>
        <v>175000</v>
      </c>
      <c r="J38" s="64">
        <v>175000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</row>
    <row r="39" spans="1:15" ht="16.5" thickBot="1" x14ac:dyDescent="0.3">
      <c r="A39" s="3">
        <v>20</v>
      </c>
      <c r="B39" s="85" t="s">
        <v>65</v>
      </c>
      <c r="C39" s="84"/>
      <c r="D39" s="84"/>
      <c r="E39" s="13">
        <f t="shared" si="9"/>
        <v>100000</v>
      </c>
      <c r="F39" s="13">
        <f t="shared" si="10"/>
        <v>100000</v>
      </c>
      <c r="G39" s="143"/>
      <c r="H39" s="143"/>
      <c r="I39" s="13">
        <f t="shared" si="7"/>
        <v>100000</v>
      </c>
      <c r="J39" s="64">
        <v>100000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</row>
    <row r="40" spans="1:15" ht="15.75" x14ac:dyDescent="0.25">
      <c r="A40" s="55">
        <v>21</v>
      </c>
      <c r="B40" s="85" t="s">
        <v>60</v>
      </c>
      <c r="C40" s="84"/>
      <c r="D40" s="84"/>
      <c r="E40" s="13">
        <f t="shared" si="9"/>
        <v>400000</v>
      </c>
      <c r="F40" s="13">
        <f t="shared" si="10"/>
        <v>400000</v>
      </c>
      <c r="G40" s="143"/>
      <c r="H40" s="143"/>
      <c r="I40" s="13">
        <f t="shared" si="7"/>
        <v>400000</v>
      </c>
      <c r="J40" s="64">
        <v>400000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</row>
    <row r="41" spans="1:15" ht="16.5" thickBot="1" x14ac:dyDescent="0.3">
      <c r="A41" s="3">
        <v>22</v>
      </c>
      <c r="B41" s="85" t="s">
        <v>81</v>
      </c>
      <c r="C41" s="84"/>
      <c r="D41" s="84"/>
      <c r="E41" s="13">
        <f t="shared" si="9"/>
        <v>250000</v>
      </c>
      <c r="F41" s="13">
        <f t="shared" si="10"/>
        <v>250000</v>
      </c>
      <c r="G41" s="143"/>
      <c r="H41" s="143"/>
      <c r="I41" s="13">
        <f t="shared" si="7"/>
        <v>250000</v>
      </c>
      <c r="J41" s="64">
        <v>250000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</row>
    <row r="42" spans="1:15" ht="16.5" thickBot="1" x14ac:dyDescent="0.3">
      <c r="A42" s="55">
        <v>23</v>
      </c>
      <c r="B42" s="60" t="s">
        <v>6</v>
      </c>
      <c r="C42" s="60"/>
      <c r="D42" s="60"/>
      <c r="E42" s="61">
        <f t="shared" si="9"/>
        <v>0</v>
      </c>
      <c r="F42" s="61">
        <f t="shared" si="10"/>
        <v>0</v>
      </c>
      <c r="G42" s="144"/>
      <c r="H42" s="144"/>
      <c r="I42" s="54">
        <f t="shared" si="7"/>
        <v>0</v>
      </c>
      <c r="J42" s="62">
        <v>0</v>
      </c>
      <c r="K42" s="63">
        <v>0</v>
      </c>
      <c r="L42" s="63">
        <v>0</v>
      </c>
      <c r="M42" s="63">
        <v>0</v>
      </c>
      <c r="N42" s="71">
        <v>0</v>
      </c>
      <c r="O42" s="72">
        <v>0</v>
      </c>
    </row>
    <row r="43" spans="1:15" ht="78.75" x14ac:dyDescent="0.25">
      <c r="A43" s="55">
        <v>24</v>
      </c>
      <c r="B43" s="56" t="s">
        <v>75</v>
      </c>
      <c r="C43" s="57" t="s">
        <v>64</v>
      </c>
      <c r="D43" s="57"/>
      <c r="E43" s="58">
        <f>E46+E47+E45</f>
        <v>9330000</v>
      </c>
      <c r="F43" s="59">
        <f>F46+F47+F45</f>
        <v>9330000</v>
      </c>
      <c r="G43" s="142">
        <v>2022</v>
      </c>
      <c r="H43" s="142">
        <v>2023</v>
      </c>
      <c r="I43" s="90">
        <f>J43+K43+L43+M43+N43+O43</f>
        <v>9330000</v>
      </c>
      <c r="J43" s="91">
        <f t="shared" ref="J43:O43" si="11">J45+J46+J47+J53</f>
        <v>9330000</v>
      </c>
      <c r="K43" s="92">
        <f t="shared" si="11"/>
        <v>0</v>
      </c>
      <c r="L43" s="92">
        <f t="shared" si="11"/>
        <v>0</v>
      </c>
      <c r="M43" s="92">
        <f t="shared" si="11"/>
        <v>0</v>
      </c>
      <c r="N43" s="93">
        <f t="shared" si="11"/>
        <v>0</v>
      </c>
      <c r="O43" s="94">
        <f t="shared" si="11"/>
        <v>0</v>
      </c>
    </row>
    <row r="44" spans="1:15" ht="16.5" thickBot="1" x14ac:dyDescent="0.3">
      <c r="A44" s="3">
        <v>25</v>
      </c>
      <c r="B44" s="4" t="s">
        <v>31</v>
      </c>
      <c r="C44" s="4"/>
      <c r="D44" s="4"/>
      <c r="E44" s="12">
        <f>J44+K44+L44+M44+N44+O44</f>
        <v>9330000</v>
      </c>
      <c r="F44" s="12">
        <f>J44+K44+L44+M44+N44+O44</f>
        <v>9330000</v>
      </c>
      <c r="G44" s="143"/>
      <c r="H44" s="143"/>
      <c r="I44" s="13">
        <f t="shared" ref="I44:I53" si="12">J44+K44+L44+M44+N44+O44</f>
        <v>9330000</v>
      </c>
      <c r="J44" s="14">
        <f t="shared" ref="J44:O44" si="13">J45+J46+J47+J53</f>
        <v>9330000</v>
      </c>
      <c r="K44" s="14">
        <f t="shared" si="13"/>
        <v>0</v>
      </c>
      <c r="L44" s="14">
        <f t="shared" si="13"/>
        <v>0</v>
      </c>
      <c r="M44" s="14">
        <f t="shared" si="13"/>
        <v>0</v>
      </c>
      <c r="N44" s="68">
        <f t="shared" si="13"/>
        <v>0</v>
      </c>
      <c r="O44" s="69">
        <f t="shared" si="13"/>
        <v>0</v>
      </c>
    </row>
    <row r="45" spans="1:15" ht="15.75" x14ac:dyDescent="0.25">
      <c r="A45" s="55">
        <v>26</v>
      </c>
      <c r="B45" s="7" t="s">
        <v>5</v>
      </c>
      <c r="C45" s="7"/>
      <c r="D45" s="7"/>
      <c r="E45" s="13">
        <f t="shared" ref="E45:E53" si="14">J45+K45+L45+M45+N45+O45</f>
        <v>0</v>
      </c>
      <c r="F45" s="13">
        <f t="shared" ref="F45:F53" si="15">J45+K45+L45+M45+N45+O45</f>
        <v>0</v>
      </c>
      <c r="G45" s="143"/>
      <c r="H45" s="143"/>
      <c r="I45" s="13">
        <f t="shared" si="12"/>
        <v>0</v>
      </c>
      <c r="J45" s="14">
        <v>0</v>
      </c>
      <c r="K45" s="27">
        <v>0</v>
      </c>
      <c r="L45" s="27">
        <v>0</v>
      </c>
      <c r="M45" s="27">
        <v>0</v>
      </c>
      <c r="N45" s="51">
        <v>0</v>
      </c>
      <c r="O45" s="70">
        <v>0</v>
      </c>
    </row>
    <row r="46" spans="1:15" ht="16.5" thickBot="1" x14ac:dyDescent="0.3">
      <c r="A46" s="3">
        <v>27</v>
      </c>
      <c r="B46" s="5" t="s">
        <v>0</v>
      </c>
      <c r="C46" s="5"/>
      <c r="D46" s="5"/>
      <c r="E46" s="13">
        <f t="shared" si="14"/>
        <v>0</v>
      </c>
      <c r="F46" s="13">
        <f t="shared" si="15"/>
        <v>0</v>
      </c>
      <c r="G46" s="143"/>
      <c r="H46" s="143"/>
      <c r="I46" s="13">
        <f t="shared" si="12"/>
        <v>0</v>
      </c>
      <c r="J46" s="14">
        <v>0</v>
      </c>
      <c r="K46" s="27">
        <v>0</v>
      </c>
      <c r="L46" s="27">
        <v>0</v>
      </c>
      <c r="M46" s="27">
        <v>0</v>
      </c>
      <c r="N46" s="51">
        <v>0</v>
      </c>
      <c r="O46" s="70">
        <v>0</v>
      </c>
    </row>
    <row r="47" spans="1:15" ht="15.75" x14ac:dyDescent="0.25">
      <c r="A47" s="55">
        <v>28</v>
      </c>
      <c r="B47" s="5" t="s">
        <v>1</v>
      </c>
      <c r="C47" s="5"/>
      <c r="D47" s="5"/>
      <c r="E47" s="13">
        <f t="shared" si="14"/>
        <v>9330000</v>
      </c>
      <c r="F47" s="13">
        <f t="shared" si="15"/>
        <v>9330000</v>
      </c>
      <c r="G47" s="143"/>
      <c r="H47" s="143"/>
      <c r="I47" s="13">
        <f t="shared" si="12"/>
        <v>9330000</v>
      </c>
      <c r="J47" s="14">
        <f>J48+J49+J50+J51+J52</f>
        <v>9330000</v>
      </c>
      <c r="K47" s="17">
        <v>0</v>
      </c>
      <c r="L47" s="27">
        <v>0</v>
      </c>
      <c r="M47" s="27">
        <v>0</v>
      </c>
      <c r="N47" s="51">
        <v>0</v>
      </c>
      <c r="O47" s="70">
        <v>0</v>
      </c>
    </row>
    <row r="48" spans="1:15" ht="16.5" thickBot="1" x14ac:dyDescent="0.3">
      <c r="A48" s="3">
        <v>29</v>
      </c>
      <c r="B48" s="85" t="s">
        <v>66</v>
      </c>
      <c r="C48" s="84"/>
      <c r="D48" s="84"/>
      <c r="E48" s="13">
        <f t="shared" si="14"/>
        <v>8400000</v>
      </c>
      <c r="F48" s="13">
        <f t="shared" si="15"/>
        <v>8400000</v>
      </c>
      <c r="G48" s="143"/>
      <c r="H48" s="143"/>
      <c r="I48" s="13">
        <f t="shared" si="12"/>
        <v>8400000</v>
      </c>
      <c r="J48" s="64">
        <v>8400000</v>
      </c>
      <c r="K48" s="17">
        <v>0</v>
      </c>
      <c r="L48" s="27">
        <v>0</v>
      </c>
      <c r="M48" s="27">
        <v>0</v>
      </c>
      <c r="N48" s="51">
        <v>0</v>
      </c>
      <c r="O48" s="70">
        <v>0</v>
      </c>
    </row>
    <row r="49" spans="1:15" ht="15.75" x14ac:dyDescent="0.25">
      <c r="A49" s="55">
        <v>30</v>
      </c>
      <c r="B49" s="85" t="s">
        <v>62</v>
      </c>
      <c r="C49" s="84"/>
      <c r="D49" s="84"/>
      <c r="E49" s="13">
        <f t="shared" si="14"/>
        <v>180000</v>
      </c>
      <c r="F49" s="13">
        <f t="shared" si="15"/>
        <v>180000</v>
      </c>
      <c r="G49" s="143"/>
      <c r="H49" s="143"/>
      <c r="I49" s="13">
        <f t="shared" si="12"/>
        <v>180000</v>
      </c>
      <c r="J49" s="64">
        <v>180000</v>
      </c>
      <c r="K49" s="17">
        <v>0</v>
      </c>
      <c r="L49" s="27">
        <v>0</v>
      </c>
      <c r="M49" s="27">
        <v>0</v>
      </c>
      <c r="N49" s="51">
        <v>0</v>
      </c>
      <c r="O49" s="70">
        <v>0</v>
      </c>
    </row>
    <row r="50" spans="1:15" ht="16.5" thickBot="1" x14ac:dyDescent="0.3">
      <c r="A50" s="3">
        <v>31</v>
      </c>
      <c r="B50" s="85" t="s">
        <v>65</v>
      </c>
      <c r="C50" s="84"/>
      <c r="D50" s="84"/>
      <c r="E50" s="13">
        <f t="shared" si="14"/>
        <v>100000</v>
      </c>
      <c r="F50" s="13">
        <f t="shared" si="15"/>
        <v>100000</v>
      </c>
      <c r="G50" s="143"/>
      <c r="H50" s="143"/>
      <c r="I50" s="13">
        <f t="shared" si="12"/>
        <v>100000</v>
      </c>
      <c r="J50" s="64">
        <v>100000</v>
      </c>
      <c r="K50" s="17">
        <v>0</v>
      </c>
      <c r="L50" s="27">
        <v>0</v>
      </c>
      <c r="M50" s="27">
        <v>0</v>
      </c>
      <c r="N50" s="51">
        <v>0</v>
      </c>
      <c r="O50" s="70">
        <v>0</v>
      </c>
    </row>
    <row r="51" spans="1:15" ht="15.75" x14ac:dyDescent="0.25">
      <c r="A51" s="55">
        <v>32</v>
      </c>
      <c r="B51" s="85" t="s">
        <v>60</v>
      </c>
      <c r="C51" s="84"/>
      <c r="D51" s="84"/>
      <c r="E51" s="13">
        <f t="shared" si="14"/>
        <v>400000</v>
      </c>
      <c r="F51" s="13">
        <f t="shared" si="15"/>
        <v>400000</v>
      </c>
      <c r="G51" s="143"/>
      <c r="H51" s="143"/>
      <c r="I51" s="13">
        <f t="shared" si="12"/>
        <v>400000</v>
      </c>
      <c r="J51" s="64">
        <v>400000</v>
      </c>
      <c r="K51" s="17">
        <v>0</v>
      </c>
      <c r="L51" s="27">
        <v>0</v>
      </c>
      <c r="M51" s="27">
        <v>0</v>
      </c>
      <c r="N51" s="51">
        <v>0</v>
      </c>
      <c r="O51" s="70">
        <v>0</v>
      </c>
    </row>
    <row r="52" spans="1:15" ht="16.5" thickBot="1" x14ac:dyDescent="0.3">
      <c r="A52" s="3">
        <v>33</v>
      </c>
      <c r="B52" s="85" t="s">
        <v>81</v>
      </c>
      <c r="C52" s="84"/>
      <c r="D52" s="84"/>
      <c r="E52" s="13">
        <f t="shared" si="14"/>
        <v>250000</v>
      </c>
      <c r="F52" s="13">
        <f t="shared" si="15"/>
        <v>250000</v>
      </c>
      <c r="G52" s="143"/>
      <c r="H52" s="143"/>
      <c r="I52" s="13">
        <f t="shared" si="12"/>
        <v>250000</v>
      </c>
      <c r="J52" s="64">
        <v>250000</v>
      </c>
      <c r="K52" s="17">
        <v>0</v>
      </c>
      <c r="L52" s="27">
        <v>0</v>
      </c>
      <c r="M52" s="27">
        <v>0</v>
      </c>
      <c r="N52" s="51">
        <v>0</v>
      </c>
      <c r="O52" s="70">
        <v>0</v>
      </c>
    </row>
    <row r="53" spans="1:15" ht="16.5" thickBot="1" x14ac:dyDescent="0.3">
      <c r="A53" s="55">
        <v>34</v>
      </c>
      <c r="B53" s="60" t="s">
        <v>6</v>
      </c>
      <c r="C53" s="60"/>
      <c r="D53" s="60"/>
      <c r="E53" s="61">
        <f t="shared" si="14"/>
        <v>0</v>
      </c>
      <c r="F53" s="61">
        <f t="shared" si="15"/>
        <v>0</v>
      </c>
      <c r="G53" s="144"/>
      <c r="H53" s="144"/>
      <c r="I53" s="54">
        <f t="shared" si="12"/>
        <v>0</v>
      </c>
      <c r="J53" s="62"/>
      <c r="K53" s="63">
        <v>0</v>
      </c>
      <c r="L53" s="63">
        <v>0</v>
      </c>
      <c r="M53" s="63">
        <v>0</v>
      </c>
      <c r="N53" s="71">
        <v>0</v>
      </c>
      <c r="O53" s="72">
        <v>0</v>
      </c>
    </row>
    <row r="54" spans="1:15" ht="83.25" customHeight="1" x14ac:dyDescent="0.25">
      <c r="A54" s="55">
        <v>35</v>
      </c>
      <c r="B54" s="77" t="s">
        <v>76</v>
      </c>
      <c r="C54" s="78" t="s">
        <v>25</v>
      </c>
      <c r="D54" s="78"/>
      <c r="E54" s="79">
        <f>E57+E58+E56</f>
        <v>9784500</v>
      </c>
      <c r="F54" s="80">
        <f>F57+F58+F56</f>
        <v>9784500</v>
      </c>
      <c r="G54" s="143">
        <v>2022</v>
      </c>
      <c r="H54" s="143">
        <v>2023</v>
      </c>
      <c r="I54" s="95">
        <f>J54+K54+L54+M54+N54+O54</f>
        <v>9784500</v>
      </c>
      <c r="J54" s="96">
        <f>J56+J57+J58+J64</f>
        <v>9784500</v>
      </c>
      <c r="K54" s="97">
        <f>K56+K57+K58+K64</f>
        <v>0</v>
      </c>
      <c r="L54" s="97">
        <f>L56+L57+L58+L64</f>
        <v>0</v>
      </c>
      <c r="M54" s="97">
        <f>M56+M57+M58+M64</f>
        <v>0</v>
      </c>
      <c r="N54" s="98">
        <f t="shared" ref="N54:O54" si="16">N56+N57+N58+N64</f>
        <v>0</v>
      </c>
      <c r="O54" s="99">
        <f t="shared" si="16"/>
        <v>0</v>
      </c>
    </row>
    <row r="55" spans="1:15" ht="21.75" customHeight="1" thickBot="1" x14ac:dyDescent="0.3">
      <c r="A55" s="3">
        <v>36</v>
      </c>
      <c r="B55" s="4" t="s">
        <v>32</v>
      </c>
      <c r="C55" s="4"/>
      <c r="D55" s="4"/>
      <c r="E55" s="12">
        <f>J55+K55+L55+M55+N55+O55</f>
        <v>9784500</v>
      </c>
      <c r="F55" s="12">
        <f>J55+K55+L55+M55+N55+O55</f>
        <v>9784500</v>
      </c>
      <c r="G55" s="143"/>
      <c r="H55" s="143"/>
      <c r="I55" s="13">
        <f t="shared" ref="I55:I64" si="17">J55+K55+L55+M55+N55+O55</f>
        <v>9784500</v>
      </c>
      <c r="J55" s="14">
        <f>J56+J57+J58+J64</f>
        <v>9784500</v>
      </c>
      <c r="K55" s="14">
        <f t="shared" ref="K55:O55" si="18">K56+K57+K58+K64</f>
        <v>0</v>
      </c>
      <c r="L55" s="14">
        <f t="shared" si="18"/>
        <v>0</v>
      </c>
      <c r="M55" s="14">
        <f t="shared" si="18"/>
        <v>0</v>
      </c>
      <c r="N55" s="68">
        <f t="shared" si="18"/>
        <v>0</v>
      </c>
      <c r="O55" s="69">
        <f t="shared" si="18"/>
        <v>0</v>
      </c>
    </row>
    <row r="56" spans="1:15" ht="17.25" customHeight="1" x14ac:dyDescent="0.25">
      <c r="A56" s="55">
        <v>37</v>
      </c>
      <c r="B56" s="7" t="s">
        <v>5</v>
      </c>
      <c r="C56" s="7"/>
      <c r="D56" s="7"/>
      <c r="E56" s="13">
        <f t="shared" ref="E56:E64" si="19">J56+K56+L56+M56+N56+O56</f>
        <v>0</v>
      </c>
      <c r="F56" s="13">
        <f t="shared" ref="F56:F64" si="20">J56+K56+L56+M56+N56+O56</f>
        <v>0</v>
      </c>
      <c r="G56" s="143"/>
      <c r="H56" s="143"/>
      <c r="I56" s="13">
        <f t="shared" si="17"/>
        <v>0</v>
      </c>
      <c r="J56" s="14">
        <v>0</v>
      </c>
      <c r="K56" s="27">
        <v>0</v>
      </c>
      <c r="L56" s="27">
        <v>0</v>
      </c>
      <c r="M56" s="27">
        <v>0</v>
      </c>
      <c r="N56" s="51">
        <v>0</v>
      </c>
      <c r="O56" s="70">
        <v>0</v>
      </c>
    </row>
    <row r="57" spans="1:15" ht="16.149999999999999" customHeight="1" thickBot="1" x14ac:dyDescent="0.3">
      <c r="A57" s="3">
        <v>38</v>
      </c>
      <c r="B57" s="5" t="s">
        <v>0</v>
      </c>
      <c r="C57" s="5"/>
      <c r="D57" s="5"/>
      <c r="E57" s="13">
        <f t="shared" si="19"/>
        <v>0</v>
      </c>
      <c r="F57" s="13">
        <f t="shared" si="20"/>
        <v>0</v>
      </c>
      <c r="G57" s="143"/>
      <c r="H57" s="143"/>
      <c r="I57" s="13">
        <f t="shared" si="17"/>
        <v>0</v>
      </c>
      <c r="J57" s="14">
        <v>0</v>
      </c>
      <c r="K57" s="27">
        <v>0</v>
      </c>
      <c r="L57" s="27">
        <v>0</v>
      </c>
      <c r="M57" s="27">
        <v>0</v>
      </c>
      <c r="N57" s="51">
        <v>0</v>
      </c>
      <c r="O57" s="70">
        <v>0</v>
      </c>
    </row>
    <row r="58" spans="1:15" ht="18.600000000000001" customHeight="1" x14ac:dyDescent="0.25">
      <c r="A58" s="55">
        <v>39</v>
      </c>
      <c r="B58" s="5" t="s">
        <v>1</v>
      </c>
      <c r="C58" s="5"/>
      <c r="D58" s="5"/>
      <c r="E58" s="13">
        <f t="shared" si="19"/>
        <v>9784500</v>
      </c>
      <c r="F58" s="13">
        <f t="shared" si="20"/>
        <v>9784500</v>
      </c>
      <c r="G58" s="143"/>
      <c r="H58" s="143"/>
      <c r="I58" s="13">
        <f t="shared" si="17"/>
        <v>9784500</v>
      </c>
      <c r="J58" s="14">
        <f>J59+J60+J61+J62+J63</f>
        <v>9784500</v>
      </c>
      <c r="K58" s="17">
        <v>0</v>
      </c>
      <c r="L58" s="27">
        <v>0</v>
      </c>
      <c r="M58" s="27">
        <v>0</v>
      </c>
      <c r="N58" s="51">
        <v>0</v>
      </c>
      <c r="O58" s="70">
        <v>0</v>
      </c>
    </row>
    <row r="59" spans="1:15" ht="18.600000000000001" customHeight="1" thickBot="1" x14ac:dyDescent="0.3">
      <c r="A59" s="3">
        <v>40</v>
      </c>
      <c r="B59" s="85" t="s">
        <v>66</v>
      </c>
      <c r="C59" s="84"/>
      <c r="D59" s="84"/>
      <c r="E59" s="13">
        <f t="shared" si="19"/>
        <v>8124000</v>
      </c>
      <c r="F59" s="13">
        <f t="shared" si="20"/>
        <v>8124000</v>
      </c>
      <c r="G59" s="143"/>
      <c r="H59" s="143"/>
      <c r="I59" s="13">
        <f t="shared" si="17"/>
        <v>8124000</v>
      </c>
      <c r="J59" s="64">
        <v>8124000</v>
      </c>
      <c r="K59" s="17">
        <v>0</v>
      </c>
      <c r="L59" s="27">
        <v>0</v>
      </c>
      <c r="M59" s="27">
        <v>0</v>
      </c>
      <c r="N59" s="51">
        <v>0</v>
      </c>
      <c r="O59" s="70">
        <v>0</v>
      </c>
    </row>
    <row r="60" spans="1:15" ht="18.600000000000001" customHeight="1" x14ac:dyDescent="0.25">
      <c r="A60" s="55">
        <v>41</v>
      </c>
      <c r="B60" s="85" t="s">
        <v>62</v>
      </c>
      <c r="C60" s="84"/>
      <c r="D60" s="84"/>
      <c r="E60" s="13">
        <f t="shared" si="19"/>
        <v>175000</v>
      </c>
      <c r="F60" s="13">
        <f t="shared" si="20"/>
        <v>175000</v>
      </c>
      <c r="G60" s="143"/>
      <c r="H60" s="143"/>
      <c r="I60" s="13">
        <f t="shared" si="17"/>
        <v>175000</v>
      </c>
      <c r="J60" s="64">
        <v>175000</v>
      </c>
      <c r="K60" s="17">
        <v>0</v>
      </c>
      <c r="L60" s="27">
        <v>0</v>
      </c>
      <c r="M60" s="27">
        <v>0</v>
      </c>
      <c r="N60" s="51">
        <v>0</v>
      </c>
      <c r="O60" s="70">
        <v>0</v>
      </c>
    </row>
    <row r="61" spans="1:15" ht="18.600000000000001" customHeight="1" thickBot="1" x14ac:dyDescent="0.3">
      <c r="A61" s="3">
        <v>42</v>
      </c>
      <c r="B61" s="85" t="s">
        <v>65</v>
      </c>
      <c r="C61" s="84"/>
      <c r="D61" s="84"/>
      <c r="E61" s="13">
        <f t="shared" si="19"/>
        <v>85500</v>
      </c>
      <c r="F61" s="13">
        <f t="shared" si="20"/>
        <v>85500</v>
      </c>
      <c r="G61" s="143"/>
      <c r="H61" s="143"/>
      <c r="I61" s="13">
        <f t="shared" si="17"/>
        <v>85500</v>
      </c>
      <c r="J61" s="64">
        <v>85500</v>
      </c>
      <c r="K61" s="17">
        <v>0</v>
      </c>
      <c r="L61" s="27">
        <v>0</v>
      </c>
      <c r="M61" s="27">
        <v>0</v>
      </c>
      <c r="N61" s="51">
        <v>0</v>
      </c>
      <c r="O61" s="70">
        <v>0</v>
      </c>
    </row>
    <row r="62" spans="1:15" ht="18.600000000000001" customHeight="1" x14ac:dyDescent="0.25">
      <c r="A62" s="55">
        <v>43</v>
      </c>
      <c r="B62" s="85" t="s">
        <v>60</v>
      </c>
      <c r="C62" s="84"/>
      <c r="D62" s="84"/>
      <c r="E62" s="13">
        <f t="shared" si="19"/>
        <v>1150000</v>
      </c>
      <c r="F62" s="13">
        <f t="shared" si="20"/>
        <v>1150000</v>
      </c>
      <c r="G62" s="143"/>
      <c r="H62" s="143"/>
      <c r="I62" s="13">
        <f t="shared" si="17"/>
        <v>1150000</v>
      </c>
      <c r="J62" s="64">
        <v>1150000</v>
      </c>
      <c r="K62" s="17">
        <v>0</v>
      </c>
      <c r="L62" s="27">
        <v>0</v>
      </c>
      <c r="M62" s="27">
        <v>0</v>
      </c>
      <c r="N62" s="51">
        <v>0</v>
      </c>
      <c r="O62" s="70">
        <v>0</v>
      </c>
    </row>
    <row r="63" spans="1:15" ht="18.600000000000001" customHeight="1" thickBot="1" x14ac:dyDescent="0.3">
      <c r="A63" s="3">
        <v>44</v>
      </c>
      <c r="B63" s="85" t="s">
        <v>81</v>
      </c>
      <c r="C63" s="84"/>
      <c r="D63" s="84"/>
      <c r="E63" s="13">
        <f t="shared" si="19"/>
        <v>250000</v>
      </c>
      <c r="F63" s="13">
        <f t="shared" si="20"/>
        <v>250000</v>
      </c>
      <c r="G63" s="143"/>
      <c r="H63" s="143"/>
      <c r="I63" s="13">
        <f t="shared" si="17"/>
        <v>250000</v>
      </c>
      <c r="J63" s="64">
        <v>250000</v>
      </c>
      <c r="K63" s="17">
        <v>0</v>
      </c>
      <c r="L63" s="27">
        <v>0</v>
      </c>
      <c r="M63" s="27">
        <v>0</v>
      </c>
      <c r="N63" s="51">
        <v>0</v>
      </c>
      <c r="O63" s="70">
        <v>0</v>
      </c>
    </row>
    <row r="64" spans="1:15" ht="18.600000000000001" customHeight="1" thickBot="1" x14ac:dyDescent="0.3">
      <c r="A64" s="55">
        <v>45</v>
      </c>
      <c r="B64" s="60" t="s">
        <v>6</v>
      </c>
      <c r="C64" s="60"/>
      <c r="D64" s="60"/>
      <c r="E64" s="61">
        <f t="shared" si="19"/>
        <v>0</v>
      </c>
      <c r="F64" s="61">
        <f t="shared" si="20"/>
        <v>0</v>
      </c>
      <c r="G64" s="144"/>
      <c r="H64" s="144"/>
      <c r="I64" s="54">
        <f t="shared" si="17"/>
        <v>0</v>
      </c>
      <c r="J64" s="62">
        <v>0</v>
      </c>
      <c r="K64" s="63">
        <v>0</v>
      </c>
      <c r="L64" s="63">
        <v>0</v>
      </c>
      <c r="M64" s="63">
        <v>0</v>
      </c>
      <c r="N64" s="71">
        <v>0</v>
      </c>
      <c r="O64" s="72">
        <v>0</v>
      </c>
    </row>
    <row r="65" spans="1:15" ht="78.75" x14ac:dyDescent="0.25">
      <c r="A65" s="55">
        <v>46</v>
      </c>
      <c r="B65" s="56" t="s">
        <v>77</v>
      </c>
      <c r="C65" s="57" t="s">
        <v>78</v>
      </c>
      <c r="D65" s="57"/>
      <c r="E65" s="58">
        <f>E68+E69+E67</f>
        <v>750000</v>
      </c>
      <c r="F65" s="59">
        <f>F68+F69+F67</f>
        <v>750000</v>
      </c>
      <c r="G65" s="142">
        <v>2023</v>
      </c>
      <c r="H65" s="142">
        <v>2024</v>
      </c>
      <c r="I65" s="90">
        <f>J65+K65+L65+M65+N65+O65</f>
        <v>750000</v>
      </c>
      <c r="J65" s="91">
        <f t="shared" ref="J65:O65" si="21">J67+J68+J69+J76</f>
        <v>750000</v>
      </c>
      <c r="K65" s="92">
        <f t="shared" si="21"/>
        <v>0</v>
      </c>
      <c r="L65" s="92">
        <f t="shared" si="21"/>
        <v>0</v>
      </c>
      <c r="M65" s="92">
        <f t="shared" si="21"/>
        <v>0</v>
      </c>
      <c r="N65" s="93">
        <f t="shared" si="21"/>
        <v>0</v>
      </c>
      <c r="O65" s="94">
        <f t="shared" si="21"/>
        <v>0</v>
      </c>
    </row>
    <row r="66" spans="1:15" ht="16.5" thickBot="1" x14ac:dyDescent="0.3">
      <c r="A66" s="3">
        <v>47</v>
      </c>
      <c r="B66" s="4" t="s">
        <v>33</v>
      </c>
      <c r="C66" s="4"/>
      <c r="D66" s="4"/>
      <c r="E66" s="12">
        <f>J66+K66+L66+M66+N66+O66</f>
        <v>750000</v>
      </c>
      <c r="F66" s="12">
        <f>J66+K66+L66+M66+N66+O66</f>
        <v>750000</v>
      </c>
      <c r="G66" s="143"/>
      <c r="H66" s="143"/>
      <c r="I66" s="13">
        <f t="shared" ref="I66:I76" si="22">J66+K66+L66+M66+N66+O66</f>
        <v>750000</v>
      </c>
      <c r="J66" s="14">
        <f t="shared" ref="J66:O66" si="23">J67+J68+J69+J76</f>
        <v>750000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68">
        <f t="shared" si="23"/>
        <v>0</v>
      </c>
      <c r="O66" s="69">
        <f t="shared" si="23"/>
        <v>0</v>
      </c>
    </row>
    <row r="67" spans="1:15" ht="15.75" x14ac:dyDescent="0.25">
      <c r="A67" s="55">
        <v>48</v>
      </c>
      <c r="B67" s="7" t="s">
        <v>5</v>
      </c>
      <c r="C67" s="7"/>
      <c r="D67" s="7"/>
      <c r="E67" s="13">
        <f t="shared" ref="E67:E76" si="24">J67+K67+L67+M67+N67+O67</f>
        <v>0</v>
      </c>
      <c r="F67" s="13">
        <f t="shared" ref="F67:F76" si="25">J67+K67+L67+M67+N67+O67</f>
        <v>0</v>
      </c>
      <c r="G67" s="143"/>
      <c r="H67" s="143"/>
      <c r="I67" s="13">
        <f t="shared" si="22"/>
        <v>0</v>
      </c>
      <c r="J67" s="14">
        <v>0</v>
      </c>
      <c r="K67" s="27">
        <v>0</v>
      </c>
      <c r="L67" s="27">
        <v>0</v>
      </c>
      <c r="M67" s="27">
        <v>0</v>
      </c>
      <c r="N67" s="51">
        <v>0</v>
      </c>
      <c r="O67" s="70">
        <v>0</v>
      </c>
    </row>
    <row r="68" spans="1:15" ht="16.5" thickBot="1" x14ac:dyDescent="0.3">
      <c r="A68" s="3">
        <v>49</v>
      </c>
      <c r="B68" s="5" t="s">
        <v>0</v>
      </c>
      <c r="C68" s="5"/>
      <c r="D68" s="5"/>
      <c r="E68" s="13">
        <f t="shared" si="24"/>
        <v>0</v>
      </c>
      <c r="F68" s="13">
        <f t="shared" si="25"/>
        <v>0</v>
      </c>
      <c r="G68" s="143"/>
      <c r="H68" s="143"/>
      <c r="I68" s="13">
        <f t="shared" si="22"/>
        <v>0</v>
      </c>
      <c r="J68" s="14">
        <v>0</v>
      </c>
      <c r="K68" s="27">
        <v>0</v>
      </c>
      <c r="L68" s="27">
        <v>0</v>
      </c>
      <c r="M68" s="27">
        <v>0</v>
      </c>
      <c r="N68" s="51">
        <v>0</v>
      </c>
      <c r="O68" s="70">
        <v>0</v>
      </c>
    </row>
    <row r="69" spans="1:15" ht="15.75" x14ac:dyDescent="0.25">
      <c r="A69" s="55">
        <v>50</v>
      </c>
      <c r="B69" s="5" t="s">
        <v>1</v>
      </c>
      <c r="C69" s="5"/>
      <c r="D69" s="5"/>
      <c r="E69" s="13">
        <f t="shared" si="24"/>
        <v>750000</v>
      </c>
      <c r="F69" s="13">
        <f t="shared" si="25"/>
        <v>750000</v>
      </c>
      <c r="G69" s="143"/>
      <c r="H69" s="143"/>
      <c r="I69" s="13">
        <f t="shared" si="22"/>
        <v>750000</v>
      </c>
      <c r="J69" s="14">
        <f>SUM(J70:J75)</f>
        <v>750000</v>
      </c>
      <c r="K69" s="14">
        <f>SUM(K71:K75)</f>
        <v>0</v>
      </c>
      <c r="L69" s="14">
        <f>SUM(L71:L75)</f>
        <v>0</v>
      </c>
      <c r="M69" s="14">
        <f>SUM(M71:M75)</f>
        <v>0</v>
      </c>
      <c r="N69" s="14">
        <f>SUM(N71:N75)</f>
        <v>0</v>
      </c>
      <c r="O69" s="14">
        <f>SUM(O71:O75)</f>
        <v>0</v>
      </c>
    </row>
    <row r="70" spans="1:15" ht="16.5" thickBot="1" x14ac:dyDescent="0.3">
      <c r="A70" s="3">
        <v>51</v>
      </c>
      <c r="B70" s="85" t="s">
        <v>67</v>
      </c>
      <c r="C70" s="84"/>
      <c r="D70" s="84"/>
      <c r="E70" s="13">
        <f t="shared" si="24"/>
        <v>750000</v>
      </c>
      <c r="F70" s="13">
        <f t="shared" si="25"/>
        <v>750000</v>
      </c>
      <c r="G70" s="143"/>
      <c r="H70" s="143"/>
      <c r="I70" s="13">
        <f t="shared" si="22"/>
        <v>750000</v>
      </c>
      <c r="J70" s="64">
        <v>750000</v>
      </c>
      <c r="K70" s="14">
        <f>SUM(K72:K76)</f>
        <v>0</v>
      </c>
      <c r="L70" s="14">
        <f t="shared" ref="L70:O70" si="26">SUM(L72:L76)</f>
        <v>0</v>
      </c>
      <c r="M70" s="14">
        <f t="shared" si="26"/>
        <v>0</v>
      </c>
      <c r="N70" s="14">
        <f t="shared" si="26"/>
        <v>0</v>
      </c>
      <c r="O70" s="14">
        <f t="shared" si="26"/>
        <v>0</v>
      </c>
    </row>
    <row r="71" spans="1:15" ht="15.75" x14ac:dyDescent="0.25">
      <c r="A71" s="55">
        <v>52</v>
      </c>
      <c r="B71" s="85" t="s">
        <v>66</v>
      </c>
      <c r="C71" s="84"/>
      <c r="D71" s="84"/>
      <c r="E71" s="13">
        <f t="shared" si="24"/>
        <v>0</v>
      </c>
      <c r="F71" s="13">
        <f t="shared" si="25"/>
        <v>0</v>
      </c>
      <c r="G71" s="143"/>
      <c r="H71" s="143"/>
      <c r="I71" s="13">
        <f t="shared" si="22"/>
        <v>0</v>
      </c>
      <c r="J71" s="64">
        <v>0</v>
      </c>
      <c r="K71" s="73">
        <v>0</v>
      </c>
      <c r="L71" s="66">
        <v>0</v>
      </c>
      <c r="M71" s="14">
        <f t="shared" ref="M71:O72" si="27">SUM(M72:M76)</f>
        <v>0</v>
      </c>
      <c r="N71" s="14">
        <f t="shared" si="27"/>
        <v>0</v>
      </c>
      <c r="O71" s="14">
        <f t="shared" si="27"/>
        <v>0</v>
      </c>
    </row>
    <row r="72" spans="1:15" ht="16.5" thickBot="1" x14ac:dyDescent="0.3">
      <c r="A72" s="3">
        <v>53</v>
      </c>
      <c r="B72" s="85" t="s">
        <v>62</v>
      </c>
      <c r="C72" s="84"/>
      <c r="D72" s="84"/>
      <c r="E72" s="13">
        <f t="shared" si="24"/>
        <v>0</v>
      </c>
      <c r="F72" s="13">
        <f t="shared" si="25"/>
        <v>0</v>
      </c>
      <c r="G72" s="143"/>
      <c r="H72" s="143"/>
      <c r="I72" s="13">
        <f t="shared" si="22"/>
        <v>0</v>
      </c>
      <c r="J72" s="64">
        <v>0</v>
      </c>
      <c r="K72" s="73">
        <v>0</v>
      </c>
      <c r="L72" s="66">
        <v>0</v>
      </c>
      <c r="M72" s="14">
        <f t="shared" si="27"/>
        <v>0</v>
      </c>
      <c r="N72" s="14">
        <f t="shared" si="27"/>
        <v>0</v>
      </c>
      <c r="O72" s="14">
        <f t="shared" si="27"/>
        <v>0</v>
      </c>
    </row>
    <row r="73" spans="1:15" ht="15.75" x14ac:dyDescent="0.25">
      <c r="A73" s="55">
        <v>54</v>
      </c>
      <c r="B73" s="85" t="s">
        <v>60</v>
      </c>
      <c r="C73" s="84"/>
      <c r="D73" s="84"/>
      <c r="E73" s="13">
        <f t="shared" si="24"/>
        <v>0</v>
      </c>
      <c r="F73" s="13">
        <f t="shared" si="25"/>
        <v>0</v>
      </c>
      <c r="G73" s="143"/>
      <c r="H73" s="143"/>
      <c r="I73" s="13">
        <f t="shared" si="22"/>
        <v>0</v>
      </c>
      <c r="J73" s="64">
        <v>0</v>
      </c>
      <c r="K73" s="73">
        <v>0</v>
      </c>
      <c r="L73" s="66">
        <v>0</v>
      </c>
      <c r="M73" s="14">
        <f t="shared" ref="M73:O75" si="28">SUM(M74:M79)</f>
        <v>0</v>
      </c>
      <c r="N73" s="14">
        <f t="shared" si="28"/>
        <v>0</v>
      </c>
      <c r="O73" s="14">
        <f t="shared" si="28"/>
        <v>0</v>
      </c>
    </row>
    <row r="74" spans="1:15" ht="16.5" thickBot="1" x14ac:dyDescent="0.3">
      <c r="A74" s="3">
        <v>55</v>
      </c>
      <c r="B74" s="85" t="s">
        <v>65</v>
      </c>
      <c r="C74" s="84"/>
      <c r="D74" s="84"/>
      <c r="E74" s="13">
        <f t="shared" si="24"/>
        <v>0</v>
      </c>
      <c r="F74" s="13">
        <f t="shared" si="25"/>
        <v>0</v>
      </c>
      <c r="G74" s="143"/>
      <c r="H74" s="143"/>
      <c r="I74" s="13">
        <f t="shared" si="22"/>
        <v>0</v>
      </c>
      <c r="J74" s="64">
        <v>0</v>
      </c>
      <c r="K74" s="73">
        <v>0</v>
      </c>
      <c r="L74" s="66">
        <v>0</v>
      </c>
      <c r="M74" s="14">
        <f t="shared" si="28"/>
        <v>0</v>
      </c>
      <c r="N74" s="14">
        <f t="shared" si="28"/>
        <v>0</v>
      </c>
      <c r="O74" s="14">
        <f t="shared" si="28"/>
        <v>0</v>
      </c>
    </row>
    <row r="75" spans="1:15" ht="16.5" thickBot="1" x14ac:dyDescent="0.3">
      <c r="A75" s="55">
        <v>56</v>
      </c>
      <c r="B75" s="85" t="s">
        <v>61</v>
      </c>
      <c r="C75" s="84"/>
      <c r="D75" s="84"/>
      <c r="E75" s="13">
        <f t="shared" si="24"/>
        <v>0</v>
      </c>
      <c r="F75" s="13">
        <f t="shared" si="25"/>
        <v>0</v>
      </c>
      <c r="G75" s="143"/>
      <c r="H75" s="143"/>
      <c r="I75" s="13">
        <f t="shared" si="22"/>
        <v>0</v>
      </c>
      <c r="J75" s="64">
        <v>0</v>
      </c>
      <c r="K75" s="73">
        <v>0</v>
      </c>
      <c r="L75" s="66">
        <v>0</v>
      </c>
      <c r="M75" s="14">
        <f t="shared" si="28"/>
        <v>0</v>
      </c>
      <c r="N75" s="14">
        <f t="shared" si="28"/>
        <v>0</v>
      </c>
      <c r="O75" s="14">
        <f t="shared" si="28"/>
        <v>0</v>
      </c>
    </row>
    <row r="76" spans="1:15" ht="16.5" thickBot="1" x14ac:dyDescent="0.3">
      <c r="A76" s="55">
        <v>57</v>
      </c>
      <c r="B76" s="60" t="s">
        <v>6</v>
      </c>
      <c r="C76" s="60"/>
      <c r="D76" s="60"/>
      <c r="E76" s="61">
        <f t="shared" si="24"/>
        <v>0</v>
      </c>
      <c r="F76" s="61">
        <f t="shared" si="25"/>
        <v>0</v>
      </c>
      <c r="G76" s="144"/>
      <c r="H76" s="144"/>
      <c r="I76" s="54">
        <f t="shared" si="22"/>
        <v>0</v>
      </c>
      <c r="J76" s="62">
        <v>0</v>
      </c>
      <c r="K76" s="63">
        <v>0</v>
      </c>
      <c r="L76" s="63">
        <v>0</v>
      </c>
      <c r="M76" s="63">
        <v>0</v>
      </c>
      <c r="N76" s="71">
        <v>0</v>
      </c>
      <c r="O76" s="72">
        <v>0</v>
      </c>
    </row>
    <row r="77" spans="1:15" ht="79.5" thickBot="1" x14ac:dyDescent="0.3">
      <c r="A77" s="3">
        <v>58</v>
      </c>
      <c r="B77" s="56" t="s">
        <v>79</v>
      </c>
      <c r="C77" s="57" t="s">
        <v>80</v>
      </c>
      <c r="D77" s="57"/>
      <c r="E77" s="12">
        <f>J77+K77+L77+M77+N77+O77</f>
        <v>600000</v>
      </c>
      <c r="F77" s="12">
        <f>J77+K77+L77+M77+N77+O77</f>
        <v>600000</v>
      </c>
      <c r="G77" s="142">
        <v>2023</v>
      </c>
      <c r="H77" s="142">
        <v>2024</v>
      </c>
      <c r="I77" s="90">
        <f>J77+K77+L77+M77+N77+O77</f>
        <v>600000</v>
      </c>
      <c r="J77" s="91">
        <f>J78</f>
        <v>600000</v>
      </c>
      <c r="K77" s="92">
        <f t="shared" ref="K77:O77" si="29">K79+K80+K81+K89</f>
        <v>0</v>
      </c>
      <c r="L77" s="92">
        <f t="shared" si="29"/>
        <v>0</v>
      </c>
      <c r="M77" s="92">
        <f t="shared" si="29"/>
        <v>0</v>
      </c>
      <c r="N77" s="93">
        <f t="shared" si="29"/>
        <v>0</v>
      </c>
      <c r="O77" s="94">
        <f t="shared" si="29"/>
        <v>0</v>
      </c>
    </row>
    <row r="78" spans="1:15" ht="15.75" x14ac:dyDescent="0.25">
      <c r="A78" s="55">
        <v>59</v>
      </c>
      <c r="B78" s="4" t="s">
        <v>34</v>
      </c>
      <c r="C78" s="4"/>
      <c r="D78" s="4"/>
      <c r="E78" s="12">
        <f>J78+K78+L78+M78+N78+O78</f>
        <v>600000</v>
      </c>
      <c r="F78" s="12">
        <f>J78+K78+L78+M78+N78+O78</f>
        <v>600000</v>
      </c>
      <c r="G78" s="143"/>
      <c r="H78" s="143"/>
      <c r="I78" s="13">
        <f t="shared" ref="I78:I89" si="30">J78+K78+L78+M78+N78+O78</f>
        <v>600000</v>
      </c>
      <c r="J78" s="14">
        <f>J79+J80+J81+J89</f>
        <v>600000</v>
      </c>
      <c r="K78" s="14">
        <f t="shared" ref="K78:O78" si="31">K79+K80+K81+K89</f>
        <v>0</v>
      </c>
      <c r="L78" s="14">
        <f t="shared" si="31"/>
        <v>0</v>
      </c>
      <c r="M78" s="14">
        <f t="shared" si="31"/>
        <v>0</v>
      </c>
      <c r="N78" s="68">
        <f t="shared" si="31"/>
        <v>0</v>
      </c>
      <c r="O78" s="69">
        <f t="shared" si="31"/>
        <v>0</v>
      </c>
    </row>
    <row r="79" spans="1:15" ht="16.5" thickBot="1" x14ac:dyDescent="0.3">
      <c r="A79" s="3">
        <v>60</v>
      </c>
      <c r="B79" s="7" t="s">
        <v>5</v>
      </c>
      <c r="C79" s="7"/>
      <c r="D79" s="7"/>
      <c r="E79" s="13">
        <f t="shared" ref="E79:E89" si="32">J79+K79+L79+M79+N79+O79</f>
        <v>0</v>
      </c>
      <c r="F79" s="13">
        <f t="shared" ref="F79:F89" si="33">J79+K79+L79+M79+N79+O79</f>
        <v>0</v>
      </c>
      <c r="G79" s="143"/>
      <c r="H79" s="143"/>
      <c r="I79" s="13">
        <f t="shared" si="30"/>
        <v>0</v>
      </c>
      <c r="J79" s="14">
        <v>0</v>
      </c>
      <c r="K79" s="27">
        <v>0</v>
      </c>
      <c r="L79" s="27">
        <v>0</v>
      </c>
      <c r="M79" s="27">
        <v>0</v>
      </c>
      <c r="N79" s="51">
        <v>0</v>
      </c>
      <c r="O79" s="70">
        <v>0</v>
      </c>
    </row>
    <row r="80" spans="1:15" ht="15.75" x14ac:dyDescent="0.25">
      <c r="A80" s="55">
        <v>61</v>
      </c>
      <c r="B80" s="5" t="s">
        <v>0</v>
      </c>
      <c r="C80" s="5"/>
      <c r="D80" s="5"/>
      <c r="E80" s="13">
        <f t="shared" si="32"/>
        <v>0</v>
      </c>
      <c r="F80" s="13">
        <f t="shared" si="33"/>
        <v>0</v>
      </c>
      <c r="G80" s="143"/>
      <c r="H80" s="143"/>
      <c r="I80" s="13">
        <f t="shared" si="30"/>
        <v>0</v>
      </c>
      <c r="J80" s="14">
        <v>0</v>
      </c>
      <c r="K80" s="27">
        <v>0</v>
      </c>
      <c r="L80" s="27">
        <v>0</v>
      </c>
      <c r="M80" s="27">
        <v>0</v>
      </c>
      <c r="N80" s="51">
        <v>0</v>
      </c>
      <c r="O80" s="70">
        <v>0</v>
      </c>
    </row>
    <row r="81" spans="1:15" ht="16.5" thickBot="1" x14ac:dyDescent="0.3">
      <c r="A81" s="3">
        <v>62</v>
      </c>
      <c r="B81" s="5" t="s">
        <v>1</v>
      </c>
      <c r="C81" s="5"/>
      <c r="D81" s="5"/>
      <c r="E81" s="13">
        <f>SUM(E82:E88)</f>
        <v>600000</v>
      </c>
      <c r="F81" s="13">
        <f>SUM(F82:F88)</f>
        <v>600000</v>
      </c>
      <c r="G81" s="143"/>
      <c r="H81" s="143"/>
      <c r="I81" s="13">
        <f>SUM(J81:O81)</f>
        <v>600000</v>
      </c>
      <c r="J81" s="83">
        <f>SUM(J82:J88)</f>
        <v>600000</v>
      </c>
      <c r="K81" s="83">
        <f>SUM(K83:K88)</f>
        <v>0</v>
      </c>
      <c r="L81" s="83">
        <f>SUM(L83:L88)</f>
        <v>0</v>
      </c>
      <c r="M81" s="83">
        <f>SUM(M83:M88)</f>
        <v>0</v>
      </c>
      <c r="N81" s="83">
        <f>SUM(N83:N88)</f>
        <v>0</v>
      </c>
      <c r="O81" s="83">
        <f>SUM(O83:O88)</f>
        <v>0</v>
      </c>
    </row>
    <row r="82" spans="1:15" ht="15.75" x14ac:dyDescent="0.25">
      <c r="A82" s="55">
        <v>63</v>
      </c>
      <c r="B82" s="85" t="s">
        <v>67</v>
      </c>
      <c r="C82" s="84"/>
      <c r="D82" s="84"/>
      <c r="E82" s="65">
        <f>F82</f>
        <v>600000</v>
      </c>
      <c r="F82" s="13">
        <f>I82</f>
        <v>600000</v>
      </c>
      <c r="G82" s="143"/>
      <c r="H82" s="143"/>
      <c r="I82" s="13">
        <f>SUM(J82:O82)</f>
        <v>600000</v>
      </c>
      <c r="J82" s="83">
        <v>600000</v>
      </c>
      <c r="K82" s="86">
        <f>SUM(K84:K89)</f>
        <v>0</v>
      </c>
      <c r="L82" s="83">
        <f t="shared" ref="L82:O82" si="34">SUM(L84:L89)</f>
        <v>0</v>
      </c>
      <c r="M82" s="83">
        <f t="shared" si="34"/>
        <v>0</v>
      </c>
      <c r="N82" s="83">
        <f t="shared" si="34"/>
        <v>0</v>
      </c>
      <c r="O82" s="86">
        <f t="shared" si="34"/>
        <v>0</v>
      </c>
    </row>
    <row r="83" spans="1:15" ht="16.5" thickBot="1" x14ac:dyDescent="0.3">
      <c r="A83" s="3">
        <v>64</v>
      </c>
      <c r="B83" s="85" t="s">
        <v>66</v>
      </c>
      <c r="C83" s="84"/>
      <c r="D83" s="84"/>
      <c r="E83" s="65">
        <f>F83</f>
        <v>0</v>
      </c>
      <c r="F83" s="65">
        <f>I83</f>
        <v>0</v>
      </c>
      <c r="G83" s="143"/>
      <c r="H83" s="143"/>
      <c r="I83" s="13">
        <f t="shared" ref="I83:I87" si="35">SUM(J83:O83)</f>
        <v>0</v>
      </c>
      <c r="J83" s="14">
        <v>0</v>
      </c>
      <c r="K83" s="73">
        <v>0</v>
      </c>
      <c r="L83" s="27">
        <v>0</v>
      </c>
      <c r="M83" s="83">
        <f t="shared" ref="M83:O83" si="36">SUM(M84:M89)</f>
        <v>0</v>
      </c>
      <c r="N83" s="83">
        <f t="shared" si="36"/>
        <v>0</v>
      </c>
      <c r="O83" s="117">
        <f t="shared" si="36"/>
        <v>0</v>
      </c>
    </row>
    <row r="84" spans="1:15" ht="15.75" x14ac:dyDescent="0.25">
      <c r="A84" s="55">
        <v>65</v>
      </c>
      <c r="B84" s="85" t="s">
        <v>62</v>
      </c>
      <c r="C84" s="84"/>
      <c r="D84" s="84"/>
      <c r="E84" s="65">
        <f t="shared" ref="E84:E88" si="37">F84</f>
        <v>0</v>
      </c>
      <c r="F84" s="65">
        <f t="shared" ref="F84:F88" si="38">I84</f>
        <v>0</v>
      </c>
      <c r="G84" s="143"/>
      <c r="H84" s="143"/>
      <c r="I84" s="13">
        <f t="shared" si="35"/>
        <v>0</v>
      </c>
      <c r="J84" s="64">
        <v>0</v>
      </c>
      <c r="K84" s="73">
        <v>0</v>
      </c>
      <c r="L84" s="27">
        <v>0</v>
      </c>
      <c r="M84" s="83">
        <f>SUM(M85:M89)</f>
        <v>0</v>
      </c>
      <c r="N84" s="83">
        <f>SUM(N85:N89)</f>
        <v>0</v>
      </c>
      <c r="O84" s="117">
        <f>SUM(O85:O89)</f>
        <v>0</v>
      </c>
    </row>
    <row r="85" spans="1:15" ht="16.5" thickBot="1" x14ac:dyDescent="0.3">
      <c r="A85" s="3">
        <v>66</v>
      </c>
      <c r="B85" s="85" t="s">
        <v>63</v>
      </c>
      <c r="C85" s="84"/>
      <c r="D85" s="84"/>
      <c r="E85" s="65">
        <f t="shared" si="37"/>
        <v>0</v>
      </c>
      <c r="F85" s="65">
        <f t="shared" si="38"/>
        <v>0</v>
      </c>
      <c r="G85" s="143"/>
      <c r="H85" s="143"/>
      <c r="I85" s="13">
        <f t="shared" si="35"/>
        <v>0</v>
      </c>
      <c r="J85" s="64">
        <v>0</v>
      </c>
      <c r="K85" s="73">
        <v>0</v>
      </c>
      <c r="L85" s="27">
        <v>0</v>
      </c>
      <c r="M85" s="83">
        <f>SUM(M86:M89)</f>
        <v>0</v>
      </c>
      <c r="N85" s="83">
        <f>SUM(N86:N89)</f>
        <v>0</v>
      </c>
      <c r="O85" s="117">
        <f>SUM(O86:O89)</f>
        <v>0</v>
      </c>
    </row>
    <row r="86" spans="1:15" ht="16.5" thickBot="1" x14ac:dyDescent="0.3">
      <c r="A86" s="55">
        <v>67</v>
      </c>
      <c r="B86" s="85" t="s">
        <v>60</v>
      </c>
      <c r="C86" s="84"/>
      <c r="D86" s="84"/>
      <c r="E86" s="65">
        <f t="shared" si="37"/>
        <v>0</v>
      </c>
      <c r="F86" s="65">
        <f t="shared" si="38"/>
        <v>0</v>
      </c>
      <c r="G86" s="143"/>
      <c r="H86" s="143"/>
      <c r="I86" s="13">
        <f t="shared" si="35"/>
        <v>0</v>
      </c>
      <c r="J86" s="64">
        <v>0</v>
      </c>
      <c r="K86" s="73">
        <v>0</v>
      </c>
      <c r="L86" s="87">
        <v>0</v>
      </c>
      <c r="M86" s="83">
        <f>SUM(M87:M89)</f>
        <v>0</v>
      </c>
      <c r="N86" s="83">
        <f>SUM(N87:N89)</f>
        <v>0</v>
      </c>
      <c r="O86" s="83">
        <f>SUM(O87:O89)</f>
        <v>0</v>
      </c>
    </row>
    <row r="87" spans="1:15" ht="15.75" x14ac:dyDescent="0.25">
      <c r="A87" s="55">
        <v>68</v>
      </c>
      <c r="B87" s="85" t="s">
        <v>65</v>
      </c>
      <c r="C87" s="84"/>
      <c r="D87" s="84"/>
      <c r="E87" s="65">
        <f t="shared" si="37"/>
        <v>0</v>
      </c>
      <c r="F87" s="65">
        <f t="shared" si="38"/>
        <v>0</v>
      </c>
      <c r="G87" s="143"/>
      <c r="H87" s="143"/>
      <c r="I87" s="13">
        <f t="shared" si="35"/>
        <v>0</v>
      </c>
      <c r="J87" s="64">
        <v>0</v>
      </c>
      <c r="K87" s="73">
        <v>0</v>
      </c>
      <c r="L87" s="87">
        <v>0</v>
      </c>
      <c r="M87" s="83">
        <f>SUM(M88:M89)</f>
        <v>0</v>
      </c>
      <c r="N87" s="83">
        <f>SUM(N88:N89)</f>
        <v>0</v>
      </c>
      <c r="O87" s="83">
        <f>SUM(O88:O89)</f>
        <v>0</v>
      </c>
    </row>
    <row r="88" spans="1:15" ht="16.5" thickBot="1" x14ac:dyDescent="0.3">
      <c r="A88" s="3">
        <v>69</v>
      </c>
      <c r="B88" s="85" t="s">
        <v>61</v>
      </c>
      <c r="C88" s="84"/>
      <c r="D88" s="84"/>
      <c r="E88" s="65">
        <f t="shared" si="37"/>
        <v>0</v>
      </c>
      <c r="F88" s="65">
        <f t="shared" si="38"/>
        <v>0</v>
      </c>
      <c r="G88" s="143"/>
      <c r="H88" s="143"/>
      <c r="I88" s="54">
        <v>0</v>
      </c>
      <c r="J88" s="64">
        <v>0</v>
      </c>
      <c r="K88" s="73">
        <v>0</v>
      </c>
      <c r="L88" s="87">
        <v>0</v>
      </c>
      <c r="M88" s="83">
        <f>SUM(M89:M89)</f>
        <v>0</v>
      </c>
      <c r="N88" s="83">
        <f>SUM(N89:N89)</f>
        <v>0</v>
      </c>
      <c r="O88" s="83">
        <f>SUM(O89:O89)</f>
        <v>0</v>
      </c>
    </row>
    <row r="89" spans="1:15" ht="16.5" thickBot="1" x14ac:dyDescent="0.3">
      <c r="A89" s="55">
        <v>70</v>
      </c>
      <c r="B89" s="60" t="s">
        <v>6</v>
      </c>
      <c r="C89" s="60"/>
      <c r="D89" s="60"/>
      <c r="E89" s="61">
        <f t="shared" si="32"/>
        <v>0</v>
      </c>
      <c r="F89" s="61">
        <f t="shared" si="33"/>
        <v>0</v>
      </c>
      <c r="G89" s="144"/>
      <c r="H89" s="144"/>
      <c r="I89" s="120">
        <f t="shared" si="30"/>
        <v>0</v>
      </c>
      <c r="J89" s="62">
        <v>0</v>
      </c>
      <c r="K89" s="63">
        <v>0</v>
      </c>
      <c r="L89" s="63">
        <v>0</v>
      </c>
      <c r="M89" s="63">
        <v>0</v>
      </c>
      <c r="N89" s="71">
        <v>0</v>
      </c>
      <c r="O89" s="72">
        <v>0</v>
      </c>
    </row>
    <row r="90" spans="1:15" ht="16.5" thickBot="1" x14ac:dyDescent="0.3">
      <c r="A90" s="52"/>
      <c r="B90" s="89" t="s">
        <v>59</v>
      </c>
      <c r="C90" s="81"/>
      <c r="D90" s="81"/>
      <c r="E90" s="102">
        <f>E32+E43+E54+E65+E77</f>
        <v>29439500</v>
      </c>
      <c r="F90" s="102">
        <f>F32+F43+F54+F65+F77</f>
        <v>29439500</v>
      </c>
      <c r="G90" s="102"/>
      <c r="H90" s="118"/>
      <c r="I90" s="121">
        <f t="shared" ref="I90:O90" si="39">I32+I43+I54+I65+I77</f>
        <v>29439500</v>
      </c>
      <c r="J90" s="119">
        <f t="shared" si="39"/>
        <v>29439500</v>
      </c>
      <c r="K90" s="102">
        <f t="shared" si="39"/>
        <v>0</v>
      </c>
      <c r="L90" s="102">
        <f t="shared" si="39"/>
        <v>0</v>
      </c>
      <c r="M90" s="102">
        <f t="shared" si="39"/>
        <v>0</v>
      </c>
      <c r="N90" s="102">
        <f t="shared" si="39"/>
        <v>0</v>
      </c>
      <c r="O90" s="102">
        <f t="shared" si="39"/>
        <v>0</v>
      </c>
    </row>
    <row r="91" spans="1:15" ht="15.75" customHeight="1" thickBot="1" x14ac:dyDescent="0.3">
      <c r="A91" s="133" t="s">
        <v>55</v>
      </c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5"/>
    </row>
    <row r="92" spans="1:15" ht="15.75" customHeight="1" thickBot="1" x14ac:dyDescent="0.3">
      <c r="A92" s="133" t="s">
        <v>56</v>
      </c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5"/>
    </row>
    <row r="93" spans="1:15" x14ac:dyDescent="0.3">
      <c r="A93" s="3"/>
      <c r="B93" s="88" t="s">
        <v>59</v>
      </c>
      <c r="C93" s="82"/>
      <c r="D93" s="82"/>
      <c r="E93" s="100">
        <f>J93+K93+L93+M93+N93+O93</f>
        <v>0</v>
      </c>
      <c r="F93" s="100">
        <f>I93</f>
        <v>0</v>
      </c>
      <c r="G93" s="101"/>
      <c r="H93" s="101"/>
      <c r="I93" s="100">
        <f>J93+K93+L93+M93+N93+O93</f>
        <v>0</v>
      </c>
      <c r="J93" s="100">
        <v>0</v>
      </c>
      <c r="K93" s="100">
        <v>0</v>
      </c>
      <c r="L93" s="100">
        <v>0</v>
      </c>
      <c r="M93" s="100">
        <v>0</v>
      </c>
      <c r="N93" s="100">
        <v>0</v>
      </c>
      <c r="O93" s="100">
        <v>0</v>
      </c>
    </row>
    <row r="129" spans="2:12" x14ac:dyDescent="0.3">
      <c r="B129" t="s">
        <v>51</v>
      </c>
      <c r="L129" s="76" t="e">
        <f>#REF!+#REF!+#REF!+#REF!+#REF!+#REF!</f>
        <v>#REF!</v>
      </c>
    </row>
    <row r="130" spans="2:12" x14ac:dyDescent="0.3">
      <c r="L130" s="42" t="s">
        <v>52</v>
      </c>
    </row>
  </sheetData>
  <mergeCells count="39">
    <mergeCell ref="N13:O13"/>
    <mergeCell ref="N17:O17"/>
    <mergeCell ref="N18:O18"/>
    <mergeCell ref="N19:O19"/>
    <mergeCell ref="N20:O20"/>
    <mergeCell ref="N21:O21"/>
    <mergeCell ref="H65:H76"/>
    <mergeCell ref="G65:G76"/>
    <mergeCell ref="A15:O15"/>
    <mergeCell ref="G16:G21"/>
    <mergeCell ref="H16:H21"/>
    <mergeCell ref="N16:O16"/>
    <mergeCell ref="J6:L6"/>
    <mergeCell ref="A8:L8"/>
    <mergeCell ref="A9:L9"/>
    <mergeCell ref="A11:A12"/>
    <mergeCell ref="B11:B12"/>
    <mergeCell ref="D11:D12"/>
    <mergeCell ref="I11:O11"/>
    <mergeCell ref="C11:C12"/>
    <mergeCell ref="E11:F11"/>
    <mergeCell ref="G11:H11"/>
    <mergeCell ref="N12:O12"/>
    <mergeCell ref="A91:O91"/>
    <mergeCell ref="A92:O92"/>
    <mergeCell ref="A14:O14"/>
    <mergeCell ref="A22:O22"/>
    <mergeCell ref="H43:H53"/>
    <mergeCell ref="G54:G64"/>
    <mergeCell ref="A31:O31"/>
    <mergeCell ref="G43:G53"/>
    <mergeCell ref="G23:G28"/>
    <mergeCell ref="H23:H28"/>
    <mergeCell ref="G32:G42"/>
    <mergeCell ref="H32:H42"/>
    <mergeCell ref="A30:O30"/>
    <mergeCell ref="H54:H64"/>
    <mergeCell ref="H77:H89"/>
    <mergeCell ref="G77:G89"/>
  </mergeCells>
  <pageMargins left="0" right="0" top="0" bottom="0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I29" sqref="I29"/>
    </sheetView>
  </sheetViews>
  <sheetFormatPr defaultRowHeight="15" x14ac:dyDescent="0.25"/>
  <cols>
    <col min="2" max="2" width="44.140625" customWidth="1"/>
    <col min="5" max="6" width="15.85546875" customWidth="1"/>
    <col min="9" max="9" width="15.5703125" customWidth="1"/>
    <col min="10" max="10" width="12.7109375" customWidth="1"/>
    <col min="11" max="11" width="14.5703125" customWidth="1"/>
    <col min="12" max="12" width="15.42578125" customWidth="1"/>
  </cols>
  <sheetData>
    <row r="1" spans="1:13" ht="126" x14ac:dyDescent="0.25">
      <c r="A1" s="3">
        <v>55</v>
      </c>
      <c r="B1" s="4" t="s">
        <v>18</v>
      </c>
      <c r="C1" s="5" t="s">
        <v>22</v>
      </c>
      <c r="D1" s="5"/>
      <c r="E1" s="11">
        <f>E4+E5</f>
        <v>18330000</v>
      </c>
      <c r="F1" s="12">
        <f>F4+F5</f>
        <v>18330000</v>
      </c>
      <c r="G1" s="18">
        <v>2017</v>
      </c>
      <c r="H1" s="18">
        <v>2017</v>
      </c>
      <c r="I1" s="13">
        <f>I3+I4+I5+I6</f>
        <v>18330000</v>
      </c>
      <c r="J1" s="13">
        <f>J3+J4+J5+J6</f>
        <v>0</v>
      </c>
      <c r="K1" s="13">
        <f>K3+K4+K5+K6</f>
        <v>18330000</v>
      </c>
      <c r="L1" s="13">
        <f>L3+L4+L5+L6</f>
        <v>0</v>
      </c>
      <c r="M1" s="13"/>
    </row>
    <row r="2" spans="1:13" ht="15.75" x14ac:dyDescent="0.25">
      <c r="A2" s="3">
        <v>56</v>
      </c>
      <c r="B2" s="4" t="s">
        <v>35</v>
      </c>
      <c r="C2" s="4"/>
      <c r="D2" s="4"/>
      <c r="E2" s="12">
        <f>E4+E5</f>
        <v>18330000</v>
      </c>
      <c r="F2" s="12">
        <f>F4+F5</f>
        <v>18330000</v>
      </c>
      <c r="G2" s="18"/>
      <c r="H2" s="18"/>
      <c r="I2" s="13">
        <f>I4+I5</f>
        <v>18330000</v>
      </c>
      <c r="J2" s="13">
        <f>J4+J5</f>
        <v>0</v>
      </c>
      <c r="K2" s="13">
        <f>K4+K5</f>
        <v>18330000</v>
      </c>
      <c r="L2" s="13">
        <f>L4+L5</f>
        <v>0</v>
      </c>
      <c r="M2" s="13"/>
    </row>
    <row r="3" spans="1:13" ht="15.75" x14ac:dyDescent="0.25">
      <c r="A3" s="3">
        <v>57</v>
      </c>
      <c r="B3" s="7" t="s">
        <v>5</v>
      </c>
      <c r="C3" s="7"/>
      <c r="D3" s="7"/>
      <c r="E3" s="14"/>
      <c r="F3" s="14"/>
      <c r="G3" s="19"/>
      <c r="H3" s="19"/>
      <c r="I3" s="13">
        <v>0</v>
      </c>
      <c r="J3" s="13">
        <v>0</v>
      </c>
      <c r="K3" s="13">
        <v>0</v>
      </c>
      <c r="L3" s="13">
        <v>0</v>
      </c>
      <c r="M3" s="13"/>
    </row>
    <row r="4" spans="1:13" ht="15.75" x14ac:dyDescent="0.25">
      <c r="A4" s="3">
        <v>58</v>
      </c>
      <c r="B4" s="5" t="s">
        <v>0</v>
      </c>
      <c r="C4" s="5"/>
      <c r="D4" s="5"/>
      <c r="E4" s="13">
        <f>SUM(I4)</f>
        <v>17780000</v>
      </c>
      <c r="F4" s="13">
        <f>SUM(I4)</f>
        <v>17780000</v>
      </c>
      <c r="G4" s="20"/>
      <c r="H4" s="20"/>
      <c r="I4" s="13">
        <v>17780000</v>
      </c>
      <c r="J4" s="13">
        <v>0</v>
      </c>
      <c r="K4" s="13">
        <v>17780000</v>
      </c>
      <c r="L4" s="13">
        <v>0</v>
      </c>
      <c r="M4" s="13"/>
    </row>
    <row r="5" spans="1:13" ht="15.75" x14ac:dyDescent="0.25">
      <c r="A5" s="3">
        <v>59</v>
      </c>
      <c r="B5" s="5" t="s">
        <v>1</v>
      </c>
      <c r="C5" s="5"/>
      <c r="D5" s="5"/>
      <c r="E5" s="13">
        <f>SUM(I5)</f>
        <v>550000</v>
      </c>
      <c r="F5" s="13">
        <f>SUM(I5)</f>
        <v>550000</v>
      </c>
      <c r="G5" s="20"/>
      <c r="H5" s="20"/>
      <c r="I5" s="13">
        <f>J5+K5+L5</f>
        <v>550000</v>
      </c>
      <c r="J5" s="13">
        <v>0</v>
      </c>
      <c r="K5" s="16">
        <v>550000</v>
      </c>
      <c r="L5" s="13">
        <v>0</v>
      </c>
      <c r="M5" s="13"/>
    </row>
    <row r="6" spans="1:13" ht="15.75" x14ac:dyDescent="0.25">
      <c r="A6" s="3">
        <v>60</v>
      </c>
      <c r="B6" s="7" t="s">
        <v>6</v>
      </c>
      <c r="C6" s="7"/>
      <c r="D6" s="7"/>
      <c r="E6" s="14"/>
      <c r="F6" s="14"/>
      <c r="G6" s="19"/>
      <c r="H6" s="19"/>
      <c r="I6" s="13">
        <v>0</v>
      </c>
      <c r="J6" s="13">
        <v>0</v>
      </c>
      <c r="K6" s="13">
        <v>0</v>
      </c>
      <c r="L6" s="13">
        <v>0</v>
      </c>
      <c r="M6" s="13"/>
    </row>
    <row r="7" spans="1:13" ht="126" x14ac:dyDescent="0.25">
      <c r="A7" s="3">
        <v>61</v>
      </c>
      <c r="B7" s="4" t="s">
        <v>19</v>
      </c>
      <c r="C7" s="5" t="s">
        <v>21</v>
      </c>
      <c r="D7" s="5"/>
      <c r="E7" s="11">
        <f>E10+E11</f>
        <v>11000000</v>
      </c>
      <c r="F7" s="12">
        <f>F10+F11</f>
        <v>11000000</v>
      </c>
      <c r="G7" s="18">
        <v>2018</v>
      </c>
      <c r="H7" s="18">
        <v>2018</v>
      </c>
      <c r="I7" s="13">
        <f>I9+I10+I11+I12</f>
        <v>11000000</v>
      </c>
      <c r="J7" s="13">
        <f>J9+J10+J11+J12</f>
        <v>0</v>
      </c>
      <c r="K7" s="13">
        <f>K9+K10+K11+K12</f>
        <v>0</v>
      </c>
      <c r="L7" s="13">
        <f>L9+L10+L11+L12</f>
        <v>11000000</v>
      </c>
      <c r="M7" s="13"/>
    </row>
    <row r="8" spans="1:13" ht="15.75" x14ac:dyDescent="0.25">
      <c r="A8" s="3">
        <v>62</v>
      </c>
      <c r="B8" s="4" t="s">
        <v>36</v>
      </c>
      <c r="C8" s="4"/>
      <c r="D8" s="4"/>
      <c r="E8" s="12">
        <f>E10+E11</f>
        <v>11000000</v>
      </c>
      <c r="F8" s="12">
        <f>F10+F11</f>
        <v>11000000</v>
      </c>
      <c r="G8" s="18"/>
      <c r="H8" s="18"/>
      <c r="I8" s="13">
        <f>I10+I11</f>
        <v>11000000</v>
      </c>
      <c r="J8" s="13">
        <f>J10+J11</f>
        <v>0</v>
      </c>
      <c r="K8" s="13">
        <f>K10+K11</f>
        <v>0</v>
      </c>
      <c r="L8" s="13">
        <f>L10+L11</f>
        <v>11000000</v>
      </c>
      <c r="M8" s="13"/>
    </row>
    <row r="9" spans="1:13" ht="15.75" x14ac:dyDescent="0.25">
      <c r="A9" s="3">
        <v>63</v>
      </c>
      <c r="B9" s="7" t="s">
        <v>5</v>
      </c>
      <c r="C9" s="7"/>
      <c r="D9" s="7"/>
      <c r="E9" s="14"/>
      <c r="F9" s="14"/>
      <c r="G9" s="19"/>
      <c r="H9" s="19"/>
      <c r="I9" s="13">
        <v>0</v>
      </c>
      <c r="J9" s="13">
        <v>0</v>
      </c>
      <c r="K9" s="13">
        <v>0</v>
      </c>
      <c r="L9" s="13">
        <v>0</v>
      </c>
      <c r="M9" s="13"/>
    </row>
    <row r="10" spans="1:13" ht="15.75" x14ac:dyDescent="0.25">
      <c r="A10" s="3">
        <v>64</v>
      </c>
      <c r="B10" s="5" t="s">
        <v>0</v>
      </c>
      <c r="C10" s="5"/>
      <c r="D10" s="5"/>
      <c r="E10" s="13">
        <f>SUM(I10)</f>
        <v>10450000</v>
      </c>
      <c r="F10" s="13">
        <f>SUM(I10)</f>
        <v>10450000</v>
      </c>
      <c r="G10" s="20"/>
      <c r="H10" s="20"/>
      <c r="I10" s="13">
        <f>J10+K10+L10</f>
        <v>10450000</v>
      </c>
      <c r="J10" s="13">
        <v>0</v>
      </c>
      <c r="K10" s="13">
        <v>0</v>
      </c>
      <c r="L10" s="16">
        <v>10450000</v>
      </c>
      <c r="M10" s="16"/>
    </row>
    <row r="11" spans="1:13" ht="15.75" x14ac:dyDescent="0.25">
      <c r="A11" s="3">
        <v>65</v>
      </c>
      <c r="B11" s="5" t="s">
        <v>1</v>
      </c>
      <c r="C11" s="5"/>
      <c r="D11" s="5"/>
      <c r="E11" s="13">
        <f>SUM(I11)</f>
        <v>550000</v>
      </c>
      <c r="F11" s="13">
        <f>SUM(I11)</f>
        <v>550000</v>
      </c>
      <c r="G11" s="20"/>
      <c r="H11" s="20"/>
      <c r="I11" s="13">
        <f>J11+K11+L11</f>
        <v>550000</v>
      </c>
      <c r="J11" s="13">
        <v>0</v>
      </c>
      <c r="K11" s="13">
        <v>0</v>
      </c>
      <c r="L11" s="16">
        <v>550000</v>
      </c>
      <c r="M11" s="16"/>
    </row>
    <row r="12" spans="1:13" ht="15.75" x14ac:dyDescent="0.25">
      <c r="A12" s="3">
        <v>66</v>
      </c>
      <c r="B12" s="7" t="s">
        <v>6</v>
      </c>
      <c r="C12" s="7"/>
      <c r="D12" s="7"/>
      <c r="E12" s="14"/>
      <c r="F12" s="14"/>
      <c r="G12" s="19"/>
      <c r="H12" s="19"/>
      <c r="I12" s="13">
        <v>0</v>
      </c>
      <c r="J12" s="13">
        <v>0</v>
      </c>
      <c r="K12" s="13">
        <v>0</v>
      </c>
      <c r="L12" s="13">
        <v>0</v>
      </c>
      <c r="M12" s="13"/>
    </row>
    <row r="13" spans="1:13" ht="141.75" x14ac:dyDescent="0.25">
      <c r="A13" s="3">
        <v>67</v>
      </c>
      <c r="B13" s="4" t="s">
        <v>20</v>
      </c>
      <c r="C13" s="5" t="s">
        <v>23</v>
      </c>
      <c r="D13" s="5"/>
      <c r="E13" s="11">
        <f>E16+E17</f>
        <v>11000000</v>
      </c>
      <c r="F13" s="12">
        <f>F16+F17</f>
        <v>11000000</v>
      </c>
      <c r="G13" s="18">
        <v>2018</v>
      </c>
      <c r="H13" s="18">
        <v>2018</v>
      </c>
      <c r="I13" s="13">
        <f>I15+I16+I17+I18</f>
        <v>11000000</v>
      </c>
      <c r="J13" s="13">
        <f>J15+J16+J17+J18</f>
        <v>0</v>
      </c>
      <c r="K13" s="13">
        <f>K15+K16+K17+K18</f>
        <v>0</v>
      </c>
      <c r="L13" s="13">
        <f>L15+L16+L17+L18</f>
        <v>11000000</v>
      </c>
      <c r="M13" s="13"/>
    </row>
    <row r="14" spans="1:13" ht="15.75" x14ac:dyDescent="0.25">
      <c r="A14" s="3">
        <v>68</v>
      </c>
      <c r="B14" s="4" t="s">
        <v>37</v>
      </c>
      <c r="C14" s="4"/>
      <c r="D14" s="4"/>
      <c r="E14" s="12">
        <f>E16+E17</f>
        <v>11000000</v>
      </c>
      <c r="F14" s="12">
        <f>F16+F17</f>
        <v>11000000</v>
      </c>
      <c r="G14" s="18"/>
      <c r="H14" s="18"/>
      <c r="I14" s="13">
        <f>I16+I17</f>
        <v>11000000</v>
      </c>
      <c r="J14" s="13">
        <f>J16+J17</f>
        <v>0</v>
      </c>
      <c r="K14" s="13">
        <f>K16+K17</f>
        <v>0</v>
      </c>
      <c r="L14" s="13">
        <f>L16+L17</f>
        <v>11000000</v>
      </c>
      <c r="M14" s="13"/>
    </row>
    <row r="15" spans="1:13" ht="15.75" x14ac:dyDescent="0.25">
      <c r="A15" s="3">
        <v>69</v>
      </c>
      <c r="B15" s="7" t="s">
        <v>5</v>
      </c>
      <c r="C15" s="7"/>
      <c r="D15" s="7"/>
      <c r="E15" s="14"/>
      <c r="F15" s="14"/>
      <c r="G15" s="19"/>
      <c r="H15" s="19"/>
      <c r="I15" s="13">
        <v>0</v>
      </c>
      <c r="J15" s="13">
        <v>0</v>
      </c>
      <c r="K15" s="13">
        <v>0</v>
      </c>
      <c r="L15" s="13">
        <v>0</v>
      </c>
      <c r="M15" s="13"/>
    </row>
    <row r="16" spans="1:13" ht="15.75" x14ac:dyDescent="0.25">
      <c r="A16" s="3">
        <v>70</v>
      </c>
      <c r="B16" s="5" t="s">
        <v>0</v>
      </c>
      <c r="C16" s="5"/>
      <c r="D16" s="5"/>
      <c r="E16" s="13">
        <f>SUM(I16)</f>
        <v>10450000</v>
      </c>
      <c r="F16" s="13">
        <f>SUM(I16)</f>
        <v>10450000</v>
      </c>
      <c r="G16" s="20"/>
      <c r="H16" s="20"/>
      <c r="I16" s="13">
        <f>J16+K16+L16</f>
        <v>10450000</v>
      </c>
      <c r="J16" s="13">
        <v>0</v>
      </c>
      <c r="K16" s="13">
        <v>0</v>
      </c>
      <c r="L16" s="16">
        <v>10450000</v>
      </c>
      <c r="M16" s="16"/>
    </row>
    <row r="17" spans="1:13" ht="15.75" x14ac:dyDescent="0.25">
      <c r="A17" s="3">
        <v>71</v>
      </c>
      <c r="B17" s="5" t="s">
        <v>1</v>
      </c>
      <c r="C17" s="5"/>
      <c r="D17" s="5"/>
      <c r="E17" s="13">
        <f>SUM(I17)</f>
        <v>550000</v>
      </c>
      <c r="F17" s="13">
        <f>SUM(I17)</f>
        <v>550000</v>
      </c>
      <c r="G17" s="20"/>
      <c r="H17" s="20"/>
      <c r="I17" s="13">
        <f>J17+K17+L17</f>
        <v>550000</v>
      </c>
      <c r="J17" s="13">
        <v>0</v>
      </c>
      <c r="K17" s="13">
        <v>0</v>
      </c>
      <c r="L17" s="16">
        <v>550000</v>
      </c>
      <c r="M17" s="16"/>
    </row>
    <row r="18" spans="1:13" ht="15.75" x14ac:dyDescent="0.25">
      <c r="A18" s="3">
        <v>72</v>
      </c>
      <c r="B18" s="7" t="s">
        <v>6</v>
      </c>
      <c r="C18" s="7"/>
      <c r="D18" s="7"/>
      <c r="E18" s="14"/>
      <c r="F18" s="14"/>
      <c r="G18" s="19"/>
      <c r="H18" s="19"/>
      <c r="I18" s="13">
        <v>0</v>
      </c>
      <c r="J18" s="13">
        <v>0</v>
      </c>
      <c r="K18" s="13">
        <v>0</v>
      </c>
      <c r="L18" s="13">
        <v>0</v>
      </c>
      <c r="M18" s="13"/>
    </row>
    <row r="19" spans="1:13" ht="126" x14ac:dyDescent="0.25">
      <c r="A19" s="3">
        <v>85</v>
      </c>
      <c r="B19" s="4" t="s">
        <v>24</v>
      </c>
      <c r="C19" s="5" t="s">
        <v>25</v>
      </c>
      <c r="D19" s="5"/>
      <c r="E19" s="11">
        <f>E22+E23</f>
        <v>790147.93</v>
      </c>
      <c r="F19" s="12">
        <f>F22+F23</f>
        <v>790147.93</v>
      </c>
      <c r="G19" s="18">
        <v>2016</v>
      </c>
      <c r="H19" s="18">
        <v>2016</v>
      </c>
      <c r="I19" s="13">
        <f>I21+I22+I23+I24</f>
        <v>790147.93</v>
      </c>
      <c r="J19" s="13">
        <f>J21+J22+J23+J24</f>
        <v>790147.93</v>
      </c>
      <c r="K19" s="13">
        <f>K21+K22+K23+K24</f>
        <v>0</v>
      </c>
      <c r="L19" s="13">
        <f>L21+L22+L23+L24</f>
        <v>0</v>
      </c>
      <c r="M19" s="13"/>
    </row>
    <row r="20" spans="1:13" ht="15.75" x14ac:dyDescent="0.25">
      <c r="A20" s="3">
        <v>86</v>
      </c>
      <c r="B20" s="4" t="s">
        <v>38</v>
      </c>
      <c r="C20" s="4"/>
      <c r="D20" s="4"/>
      <c r="E20" s="23">
        <v>790147.93</v>
      </c>
      <c r="F20" s="23">
        <v>790147.93</v>
      </c>
      <c r="G20" s="18"/>
      <c r="H20" s="18"/>
      <c r="I20" s="13">
        <f>I22+I23</f>
        <v>790147.93</v>
      </c>
      <c r="J20" s="13">
        <f>J22+J23</f>
        <v>790147.93</v>
      </c>
      <c r="K20" s="13">
        <f>K22+K23</f>
        <v>0</v>
      </c>
      <c r="L20" s="13">
        <f>L22+L23</f>
        <v>0</v>
      </c>
      <c r="M20" s="13"/>
    </row>
    <row r="21" spans="1:13" ht="15.75" x14ac:dyDescent="0.25">
      <c r="A21" s="3">
        <v>87</v>
      </c>
      <c r="B21" s="7" t="s">
        <v>5</v>
      </c>
      <c r="C21" s="7"/>
      <c r="D21" s="7"/>
      <c r="E21" s="14"/>
      <c r="F21" s="14"/>
      <c r="G21" s="19"/>
      <c r="H21" s="19"/>
      <c r="I21" s="13">
        <v>0</v>
      </c>
      <c r="J21" s="13">
        <v>0</v>
      </c>
      <c r="K21" s="13">
        <v>0</v>
      </c>
      <c r="L21" s="13">
        <v>0</v>
      </c>
      <c r="M21" s="13"/>
    </row>
    <row r="22" spans="1:13" ht="15.75" x14ac:dyDescent="0.25">
      <c r="A22" s="3">
        <v>88</v>
      </c>
      <c r="B22" s="5" t="s">
        <v>0</v>
      </c>
      <c r="C22" s="5"/>
      <c r="D22" s="5"/>
      <c r="E22" s="13">
        <f>SUM(I22)</f>
        <v>0</v>
      </c>
      <c r="F22" s="13">
        <f>SUM(I22)</f>
        <v>0</v>
      </c>
      <c r="G22" s="20"/>
      <c r="H22" s="20"/>
      <c r="I22" s="13">
        <f>J22+K22+L22</f>
        <v>0</v>
      </c>
      <c r="J22" s="13">
        <v>0</v>
      </c>
      <c r="K22" s="13">
        <v>0</v>
      </c>
      <c r="L22" s="16">
        <v>0</v>
      </c>
      <c r="M22" s="16"/>
    </row>
    <row r="23" spans="1:13" ht="15.75" x14ac:dyDescent="0.25">
      <c r="A23" s="3">
        <v>89</v>
      </c>
      <c r="B23" s="22" t="s">
        <v>1</v>
      </c>
      <c r="C23" s="5"/>
      <c r="D23" s="5"/>
      <c r="E23" s="13">
        <v>790147.93</v>
      </c>
      <c r="F23" s="13">
        <v>790147.93</v>
      </c>
      <c r="G23" s="20"/>
      <c r="H23" s="20"/>
      <c r="I23" s="13">
        <f>J23+K23+L23</f>
        <v>790147.93</v>
      </c>
      <c r="J23" s="21">
        <v>790147.93</v>
      </c>
      <c r="K23" s="13">
        <v>0</v>
      </c>
      <c r="L23" s="16">
        <v>0</v>
      </c>
      <c r="M23" s="16"/>
    </row>
    <row r="24" spans="1:13" ht="15.75" x14ac:dyDescent="0.25">
      <c r="A24" s="3">
        <v>90</v>
      </c>
      <c r="B24" s="7" t="s">
        <v>6</v>
      </c>
      <c r="C24" s="7"/>
      <c r="D24" s="7"/>
      <c r="E24" s="14"/>
      <c r="F24" s="14"/>
      <c r="G24" s="19"/>
      <c r="H24" s="19"/>
      <c r="I24" s="13">
        <v>0</v>
      </c>
      <c r="J24" s="13">
        <v>0</v>
      </c>
      <c r="K24" s="13">
        <v>0</v>
      </c>
      <c r="L24" s="13">
        <v>0</v>
      </c>
      <c r="M24" s="13"/>
    </row>
    <row r="25" spans="1:13" ht="126" x14ac:dyDescent="0.25">
      <c r="A25" s="3">
        <v>91</v>
      </c>
      <c r="B25" s="4" t="s">
        <v>28</v>
      </c>
      <c r="C25" s="5" t="s">
        <v>26</v>
      </c>
      <c r="D25" s="5"/>
      <c r="E25" s="11">
        <f>E28+E29</f>
        <v>1000000</v>
      </c>
      <c r="F25" s="12">
        <f>F28+F29</f>
        <v>1000000</v>
      </c>
      <c r="G25" s="18">
        <v>2017</v>
      </c>
      <c r="H25" s="18">
        <v>2017</v>
      </c>
      <c r="I25" s="13">
        <f>I27+I28+I29+I30</f>
        <v>1000000</v>
      </c>
      <c r="J25" s="13">
        <f>J27+J28+J29+J30</f>
        <v>0</v>
      </c>
      <c r="K25" s="13">
        <f>K27+K28+K29+K30</f>
        <v>1000000</v>
      </c>
      <c r="L25" s="13">
        <f>L27+L28+L29+L30</f>
        <v>0</v>
      </c>
      <c r="M25" s="13"/>
    </row>
    <row r="26" spans="1:13" ht="15.75" x14ac:dyDescent="0.25">
      <c r="A26" s="3">
        <v>92</v>
      </c>
      <c r="B26" s="4" t="s">
        <v>39</v>
      </c>
      <c r="C26" s="4"/>
      <c r="D26" s="4"/>
      <c r="E26" s="12">
        <f>E28+E29</f>
        <v>1000000</v>
      </c>
      <c r="F26" s="12">
        <f>F28+F29</f>
        <v>1000000</v>
      </c>
      <c r="G26" s="18"/>
      <c r="H26" s="18"/>
      <c r="I26" s="13">
        <f>I28+I29</f>
        <v>1000000</v>
      </c>
      <c r="J26" s="13">
        <f>J28+J29</f>
        <v>0</v>
      </c>
      <c r="K26" s="13">
        <f>K28+K29</f>
        <v>1000000</v>
      </c>
      <c r="L26" s="13">
        <f>L28+L29</f>
        <v>0</v>
      </c>
      <c r="M26" s="13"/>
    </row>
    <row r="27" spans="1:13" ht="15.75" x14ac:dyDescent="0.25">
      <c r="A27" s="3">
        <v>93</v>
      </c>
      <c r="B27" s="7" t="s">
        <v>5</v>
      </c>
      <c r="C27" s="7"/>
      <c r="D27" s="7"/>
      <c r="E27" s="14"/>
      <c r="F27" s="14"/>
      <c r="G27" s="19"/>
      <c r="H27" s="19"/>
      <c r="I27" s="13">
        <v>0</v>
      </c>
      <c r="J27" s="13">
        <v>0</v>
      </c>
      <c r="K27" s="13">
        <v>0</v>
      </c>
      <c r="L27" s="13">
        <v>0</v>
      </c>
      <c r="M27" s="13"/>
    </row>
    <row r="28" spans="1:13" ht="15.75" x14ac:dyDescent="0.25">
      <c r="A28" s="3">
        <v>94</v>
      </c>
      <c r="B28" s="5" t="s">
        <v>0</v>
      </c>
      <c r="C28" s="5"/>
      <c r="D28" s="5"/>
      <c r="E28" s="13">
        <f>SUM(I28)</f>
        <v>0</v>
      </c>
      <c r="F28" s="13">
        <f>SUM(I28)</f>
        <v>0</v>
      </c>
      <c r="G28" s="20"/>
      <c r="H28" s="20"/>
      <c r="I28" s="13">
        <f>J28+K28+L28</f>
        <v>0</v>
      </c>
      <c r="J28" s="13">
        <v>0</v>
      </c>
      <c r="K28" s="13">
        <v>0</v>
      </c>
      <c r="L28" s="16">
        <v>0</v>
      </c>
      <c r="M28" s="16"/>
    </row>
    <row r="29" spans="1:13" ht="15.75" x14ac:dyDescent="0.25">
      <c r="A29" s="3">
        <v>95</v>
      </c>
      <c r="B29" s="5" t="s">
        <v>1</v>
      </c>
      <c r="C29" s="5"/>
      <c r="D29" s="5"/>
      <c r="E29" s="13">
        <f>SUM(I29)</f>
        <v>1000000</v>
      </c>
      <c r="F29" s="13">
        <f>SUM(I29)</f>
        <v>1000000</v>
      </c>
      <c r="G29" s="20"/>
      <c r="H29" s="20"/>
      <c r="I29" s="13">
        <f>J29+K29+L29</f>
        <v>1000000</v>
      </c>
      <c r="J29" s="13">
        <v>0</v>
      </c>
      <c r="K29" s="13">
        <v>1000000</v>
      </c>
      <c r="L29" s="16">
        <v>0</v>
      </c>
      <c r="M29" s="16"/>
    </row>
    <row r="30" spans="1:13" ht="15.75" x14ac:dyDescent="0.25">
      <c r="A30" s="3">
        <v>96</v>
      </c>
      <c r="B30" s="7" t="s">
        <v>6</v>
      </c>
      <c r="C30" s="7"/>
      <c r="D30" s="7"/>
      <c r="E30" s="14"/>
      <c r="F30" s="14"/>
      <c r="G30" s="19"/>
      <c r="H30" s="19"/>
      <c r="I30" s="13">
        <v>0</v>
      </c>
      <c r="J30" s="13">
        <v>0</v>
      </c>
      <c r="K30" s="13">
        <v>0</v>
      </c>
      <c r="L30" s="13">
        <v>0</v>
      </c>
      <c r="M30" s="13"/>
    </row>
    <row r="31" spans="1:13" ht="141.75" x14ac:dyDescent="0.25">
      <c r="A31" s="3">
        <v>97</v>
      </c>
      <c r="B31" s="4" t="s">
        <v>29</v>
      </c>
      <c r="C31" s="5" t="s">
        <v>27</v>
      </c>
      <c r="D31" s="5"/>
      <c r="E31" s="11">
        <f>E34+E35</f>
        <v>1000000</v>
      </c>
      <c r="F31" s="12">
        <f>F34+F35</f>
        <v>1000000</v>
      </c>
      <c r="G31" s="18">
        <v>2017</v>
      </c>
      <c r="H31" s="18">
        <v>2017</v>
      </c>
      <c r="I31" s="13">
        <f>I33+I34+I35+I36</f>
        <v>1000000</v>
      </c>
      <c r="J31" s="13">
        <f>J33+J34+J35+J36</f>
        <v>0</v>
      </c>
      <c r="K31" s="13">
        <f>K33+K34+K35+K36</f>
        <v>1000000</v>
      </c>
      <c r="L31" s="13">
        <f>L33+L34+L35+L36</f>
        <v>0</v>
      </c>
      <c r="M31" s="13"/>
    </row>
    <row r="32" spans="1:13" ht="15.75" x14ac:dyDescent="0.25">
      <c r="A32" s="3">
        <v>98</v>
      </c>
      <c r="B32" s="4" t="s">
        <v>40</v>
      </c>
      <c r="C32" s="4"/>
      <c r="D32" s="4"/>
      <c r="E32" s="12">
        <f>E34+E35</f>
        <v>1000000</v>
      </c>
      <c r="F32" s="12">
        <f>F34+F35</f>
        <v>1000000</v>
      </c>
      <c r="G32" s="18"/>
      <c r="H32" s="18"/>
      <c r="I32" s="13">
        <f>I34+I35</f>
        <v>1000000</v>
      </c>
      <c r="J32" s="13">
        <f>J34+J35</f>
        <v>0</v>
      </c>
      <c r="K32" s="13">
        <f>K34+K35</f>
        <v>1000000</v>
      </c>
      <c r="L32" s="13">
        <f>L34+L35</f>
        <v>0</v>
      </c>
      <c r="M32" s="13"/>
    </row>
    <row r="33" spans="1:13" ht="15.75" x14ac:dyDescent="0.25">
      <c r="A33" s="3">
        <v>99</v>
      </c>
      <c r="B33" s="7" t="s">
        <v>5</v>
      </c>
      <c r="C33" s="7"/>
      <c r="D33" s="7"/>
      <c r="E33" s="14"/>
      <c r="F33" s="14"/>
      <c r="G33" s="19"/>
      <c r="H33" s="19"/>
      <c r="I33" s="13">
        <v>0</v>
      </c>
      <c r="J33" s="13">
        <v>0</v>
      </c>
      <c r="K33" s="13">
        <v>0</v>
      </c>
      <c r="L33" s="13">
        <v>0</v>
      </c>
      <c r="M33" s="13"/>
    </row>
    <row r="34" spans="1:13" ht="15.75" x14ac:dyDescent="0.25">
      <c r="A34" s="3">
        <v>100</v>
      </c>
      <c r="B34" s="5" t="s">
        <v>0</v>
      </c>
      <c r="C34" s="5"/>
      <c r="D34" s="5"/>
      <c r="E34" s="13">
        <f>SUM(I34)</f>
        <v>0</v>
      </c>
      <c r="F34" s="13">
        <f>SUM(I34)</f>
        <v>0</v>
      </c>
      <c r="G34" s="20"/>
      <c r="H34" s="20"/>
      <c r="I34" s="13">
        <f>J34+K34+L34</f>
        <v>0</v>
      </c>
      <c r="J34" s="13">
        <v>0</v>
      </c>
      <c r="K34" s="13">
        <v>0</v>
      </c>
      <c r="L34" s="16">
        <v>0</v>
      </c>
      <c r="M34" s="16"/>
    </row>
    <row r="35" spans="1:13" ht="15.75" x14ac:dyDescent="0.25">
      <c r="A35" s="3">
        <v>101</v>
      </c>
      <c r="B35" s="5" t="s">
        <v>1</v>
      </c>
      <c r="C35" s="5"/>
      <c r="D35" s="5"/>
      <c r="E35" s="13">
        <f>SUM(I35)</f>
        <v>1000000</v>
      </c>
      <c r="F35" s="13">
        <f>SUM(I35)</f>
        <v>1000000</v>
      </c>
      <c r="G35" s="20"/>
      <c r="H35" s="20"/>
      <c r="I35" s="13">
        <f>J35+K35+L35</f>
        <v>1000000</v>
      </c>
      <c r="J35" s="13">
        <v>0</v>
      </c>
      <c r="K35" s="13">
        <v>1000000</v>
      </c>
      <c r="L35" s="16">
        <v>0</v>
      </c>
      <c r="M35" s="16"/>
    </row>
    <row r="36" spans="1:13" ht="15.75" x14ac:dyDescent="0.25">
      <c r="A36" s="3">
        <v>102</v>
      </c>
      <c r="B36" s="7" t="s">
        <v>6</v>
      </c>
      <c r="C36" s="7"/>
      <c r="D36" s="7"/>
      <c r="E36" s="14"/>
      <c r="F36" s="14"/>
      <c r="G36" s="19"/>
      <c r="H36" s="19"/>
      <c r="I36" s="13">
        <v>0</v>
      </c>
      <c r="J36" s="13">
        <v>0</v>
      </c>
      <c r="K36" s="13">
        <v>0</v>
      </c>
      <c r="L36" s="13">
        <v>0</v>
      </c>
      <c r="M36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137"/>
  <sheetViews>
    <sheetView workbookViewId="0">
      <selection activeCell="G11" sqref="G11"/>
    </sheetView>
  </sheetViews>
  <sheetFormatPr defaultRowHeight="15" x14ac:dyDescent="0.25"/>
  <cols>
    <col min="1" max="1" width="52.7109375" customWidth="1"/>
    <col min="2" max="2" width="18.42578125" customWidth="1"/>
    <col min="3" max="3" width="18" customWidth="1"/>
    <col min="4" max="4" width="18.140625" customWidth="1"/>
    <col min="5" max="5" width="11.7109375" customWidth="1"/>
    <col min="253" max="253" width="6.28515625" customWidth="1"/>
    <col min="254" max="254" width="52.7109375" customWidth="1"/>
    <col min="255" max="255" width="17" customWidth="1"/>
    <col min="256" max="256" width="17.42578125" customWidth="1"/>
    <col min="257" max="257" width="18.42578125" customWidth="1"/>
    <col min="258" max="258" width="18" customWidth="1"/>
    <col min="259" max="259" width="18.140625" customWidth="1"/>
    <col min="260" max="260" width="12.85546875" customWidth="1"/>
    <col min="261" max="261" width="11.7109375" customWidth="1"/>
    <col min="509" max="509" width="6.28515625" customWidth="1"/>
    <col min="510" max="510" width="52.7109375" customWidth="1"/>
    <col min="511" max="511" width="17" customWidth="1"/>
    <col min="512" max="512" width="17.42578125" customWidth="1"/>
    <col min="513" max="513" width="18.42578125" customWidth="1"/>
    <col min="514" max="514" width="18" customWidth="1"/>
    <col min="515" max="515" width="18.140625" customWidth="1"/>
    <col min="516" max="516" width="12.85546875" customWidth="1"/>
    <col min="517" max="517" width="11.7109375" customWidth="1"/>
    <col min="765" max="765" width="6.28515625" customWidth="1"/>
    <col min="766" max="766" width="52.7109375" customWidth="1"/>
    <col min="767" max="767" width="17" customWidth="1"/>
    <col min="768" max="768" width="17.42578125" customWidth="1"/>
    <col min="769" max="769" width="18.42578125" customWidth="1"/>
    <col min="770" max="770" width="18" customWidth="1"/>
    <col min="771" max="771" width="18.140625" customWidth="1"/>
    <col min="772" max="772" width="12.85546875" customWidth="1"/>
    <col min="773" max="773" width="11.7109375" customWidth="1"/>
    <col min="1021" max="1021" width="6.28515625" customWidth="1"/>
    <col min="1022" max="1022" width="52.7109375" customWidth="1"/>
    <col min="1023" max="1023" width="17" customWidth="1"/>
    <col min="1024" max="1024" width="17.42578125" customWidth="1"/>
    <col min="1025" max="1025" width="18.42578125" customWidth="1"/>
    <col min="1026" max="1026" width="18" customWidth="1"/>
    <col min="1027" max="1027" width="18.140625" customWidth="1"/>
    <col min="1028" max="1028" width="12.85546875" customWidth="1"/>
    <col min="1029" max="1029" width="11.7109375" customWidth="1"/>
    <col min="1277" max="1277" width="6.28515625" customWidth="1"/>
    <col min="1278" max="1278" width="52.7109375" customWidth="1"/>
    <col min="1279" max="1279" width="17" customWidth="1"/>
    <col min="1280" max="1280" width="17.42578125" customWidth="1"/>
    <col min="1281" max="1281" width="18.42578125" customWidth="1"/>
    <col min="1282" max="1282" width="18" customWidth="1"/>
    <col min="1283" max="1283" width="18.140625" customWidth="1"/>
    <col min="1284" max="1284" width="12.85546875" customWidth="1"/>
    <col min="1285" max="1285" width="11.7109375" customWidth="1"/>
    <col min="1533" max="1533" width="6.28515625" customWidth="1"/>
    <col min="1534" max="1534" width="52.7109375" customWidth="1"/>
    <col min="1535" max="1535" width="17" customWidth="1"/>
    <col min="1536" max="1536" width="17.42578125" customWidth="1"/>
    <col min="1537" max="1537" width="18.42578125" customWidth="1"/>
    <col min="1538" max="1538" width="18" customWidth="1"/>
    <col min="1539" max="1539" width="18.140625" customWidth="1"/>
    <col min="1540" max="1540" width="12.85546875" customWidth="1"/>
    <col min="1541" max="1541" width="11.7109375" customWidth="1"/>
    <col min="1789" max="1789" width="6.28515625" customWidth="1"/>
    <col min="1790" max="1790" width="52.7109375" customWidth="1"/>
    <col min="1791" max="1791" width="17" customWidth="1"/>
    <col min="1792" max="1792" width="17.42578125" customWidth="1"/>
    <col min="1793" max="1793" width="18.42578125" customWidth="1"/>
    <col min="1794" max="1794" width="18" customWidth="1"/>
    <col min="1795" max="1795" width="18.140625" customWidth="1"/>
    <col min="1796" max="1796" width="12.85546875" customWidth="1"/>
    <col min="1797" max="1797" width="11.7109375" customWidth="1"/>
    <col min="2045" max="2045" width="6.28515625" customWidth="1"/>
    <col min="2046" max="2046" width="52.7109375" customWidth="1"/>
    <col min="2047" max="2047" width="17" customWidth="1"/>
    <col min="2048" max="2048" width="17.42578125" customWidth="1"/>
    <col min="2049" max="2049" width="18.42578125" customWidth="1"/>
    <col min="2050" max="2050" width="18" customWidth="1"/>
    <col min="2051" max="2051" width="18.140625" customWidth="1"/>
    <col min="2052" max="2052" width="12.85546875" customWidth="1"/>
    <col min="2053" max="2053" width="11.7109375" customWidth="1"/>
    <col min="2301" max="2301" width="6.28515625" customWidth="1"/>
    <col min="2302" max="2302" width="52.7109375" customWidth="1"/>
    <col min="2303" max="2303" width="17" customWidth="1"/>
    <col min="2304" max="2304" width="17.42578125" customWidth="1"/>
    <col min="2305" max="2305" width="18.42578125" customWidth="1"/>
    <col min="2306" max="2306" width="18" customWidth="1"/>
    <col min="2307" max="2307" width="18.140625" customWidth="1"/>
    <col min="2308" max="2308" width="12.85546875" customWidth="1"/>
    <col min="2309" max="2309" width="11.7109375" customWidth="1"/>
    <col min="2557" max="2557" width="6.28515625" customWidth="1"/>
    <col min="2558" max="2558" width="52.7109375" customWidth="1"/>
    <col min="2559" max="2559" width="17" customWidth="1"/>
    <col min="2560" max="2560" width="17.42578125" customWidth="1"/>
    <col min="2561" max="2561" width="18.42578125" customWidth="1"/>
    <col min="2562" max="2562" width="18" customWidth="1"/>
    <col min="2563" max="2563" width="18.140625" customWidth="1"/>
    <col min="2564" max="2564" width="12.85546875" customWidth="1"/>
    <col min="2565" max="2565" width="11.7109375" customWidth="1"/>
    <col min="2813" max="2813" width="6.28515625" customWidth="1"/>
    <col min="2814" max="2814" width="52.7109375" customWidth="1"/>
    <col min="2815" max="2815" width="17" customWidth="1"/>
    <col min="2816" max="2816" width="17.42578125" customWidth="1"/>
    <col min="2817" max="2817" width="18.42578125" customWidth="1"/>
    <col min="2818" max="2818" width="18" customWidth="1"/>
    <col min="2819" max="2819" width="18.140625" customWidth="1"/>
    <col min="2820" max="2820" width="12.85546875" customWidth="1"/>
    <col min="2821" max="2821" width="11.7109375" customWidth="1"/>
    <col min="3069" max="3069" width="6.28515625" customWidth="1"/>
    <col min="3070" max="3070" width="52.7109375" customWidth="1"/>
    <col min="3071" max="3071" width="17" customWidth="1"/>
    <col min="3072" max="3072" width="17.42578125" customWidth="1"/>
    <col min="3073" max="3073" width="18.42578125" customWidth="1"/>
    <col min="3074" max="3074" width="18" customWidth="1"/>
    <col min="3075" max="3075" width="18.140625" customWidth="1"/>
    <col min="3076" max="3076" width="12.85546875" customWidth="1"/>
    <col min="3077" max="3077" width="11.7109375" customWidth="1"/>
    <col min="3325" max="3325" width="6.28515625" customWidth="1"/>
    <col min="3326" max="3326" width="52.7109375" customWidth="1"/>
    <col min="3327" max="3327" width="17" customWidth="1"/>
    <col min="3328" max="3328" width="17.42578125" customWidth="1"/>
    <col min="3329" max="3329" width="18.42578125" customWidth="1"/>
    <col min="3330" max="3330" width="18" customWidth="1"/>
    <col min="3331" max="3331" width="18.140625" customWidth="1"/>
    <col min="3332" max="3332" width="12.85546875" customWidth="1"/>
    <col min="3333" max="3333" width="11.7109375" customWidth="1"/>
    <col min="3581" max="3581" width="6.28515625" customWidth="1"/>
    <col min="3582" max="3582" width="52.7109375" customWidth="1"/>
    <col min="3583" max="3583" width="17" customWidth="1"/>
    <col min="3584" max="3584" width="17.42578125" customWidth="1"/>
    <col min="3585" max="3585" width="18.42578125" customWidth="1"/>
    <col min="3586" max="3586" width="18" customWidth="1"/>
    <col min="3587" max="3587" width="18.140625" customWidth="1"/>
    <col min="3588" max="3588" width="12.85546875" customWidth="1"/>
    <col min="3589" max="3589" width="11.7109375" customWidth="1"/>
    <col min="3837" max="3837" width="6.28515625" customWidth="1"/>
    <col min="3838" max="3838" width="52.7109375" customWidth="1"/>
    <col min="3839" max="3839" width="17" customWidth="1"/>
    <col min="3840" max="3840" width="17.42578125" customWidth="1"/>
    <col min="3841" max="3841" width="18.42578125" customWidth="1"/>
    <col min="3842" max="3842" width="18" customWidth="1"/>
    <col min="3843" max="3843" width="18.140625" customWidth="1"/>
    <col min="3844" max="3844" width="12.85546875" customWidth="1"/>
    <col min="3845" max="3845" width="11.7109375" customWidth="1"/>
    <col min="4093" max="4093" width="6.28515625" customWidth="1"/>
    <col min="4094" max="4094" width="52.7109375" customWidth="1"/>
    <col min="4095" max="4095" width="17" customWidth="1"/>
    <col min="4096" max="4096" width="17.42578125" customWidth="1"/>
    <col min="4097" max="4097" width="18.42578125" customWidth="1"/>
    <col min="4098" max="4098" width="18" customWidth="1"/>
    <col min="4099" max="4099" width="18.140625" customWidth="1"/>
    <col min="4100" max="4100" width="12.85546875" customWidth="1"/>
    <col min="4101" max="4101" width="11.7109375" customWidth="1"/>
    <col min="4349" max="4349" width="6.28515625" customWidth="1"/>
    <col min="4350" max="4350" width="52.7109375" customWidth="1"/>
    <col min="4351" max="4351" width="17" customWidth="1"/>
    <col min="4352" max="4352" width="17.42578125" customWidth="1"/>
    <col min="4353" max="4353" width="18.42578125" customWidth="1"/>
    <col min="4354" max="4354" width="18" customWidth="1"/>
    <col min="4355" max="4355" width="18.140625" customWidth="1"/>
    <col min="4356" max="4356" width="12.85546875" customWidth="1"/>
    <col min="4357" max="4357" width="11.7109375" customWidth="1"/>
    <col min="4605" max="4605" width="6.28515625" customWidth="1"/>
    <col min="4606" max="4606" width="52.7109375" customWidth="1"/>
    <col min="4607" max="4607" width="17" customWidth="1"/>
    <col min="4608" max="4608" width="17.42578125" customWidth="1"/>
    <col min="4609" max="4609" width="18.42578125" customWidth="1"/>
    <col min="4610" max="4610" width="18" customWidth="1"/>
    <col min="4611" max="4611" width="18.140625" customWidth="1"/>
    <col min="4612" max="4612" width="12.85546875" customWidth="1"/>
    <col min="4613" max="4613" width="11.7109375" customWidth="1"/>
    <col min="4861" max="4861" width="6.28515625" customWidth="1"/>
    <col min="4862" max="4862" width="52.7109375" customWidth="1"/>
    <col min="4863" max="4863" width="17" customWidth="1"/>
    <col min="4864" max="4864" width="17.42578125" customWidth="1"/>
    <col min="4865" max="4865" width="18.42578125" customWidth="1"/>
    <col min="4866" max="4866" width="18" customWidth="1"/>
    <col min="4867" max="4867" width="18.140625" customWidth="1"/>
    <col min="4868" max="4868" width="12.85546875" customWidth="1"/>
    <col min="4869" max="4869" width="11.7109375" customWidth="1"/>
    <col min="5117" max="5117" width="6.28515625" customWidth="1"/>
    <col min="5118" max="5118" width="52.7109375" customWidth="1"/>
    <col min="5119" max="5119" width="17" customWidth="1"/>
    <col min="5120" max="5120" width="17.42578125" customWidth="1"/>
    <col min="5121" max="5121" width="18.42578125" customWidth="1"/>
    <col min="5122" max="5122" width="18" customWidth="1"/>
    <col min="5123" max="5123" width="18.140625" customWidth="1"/>
    <col min="5124" max="5124" width="12.85546875" customWidth="1"/>
    <col min="5125" max="5125" width="11.7109375" customWidth="1"/>
    <col min="5373" max="5373" width="6.28515625" customWidth="1"/>
    <col min="5374" max="5374" width="52.7109375" customWidth="1"/>
    <col min="5375" max="5375" width="17" customWidth="1"/>
    <col min="5376" max="5376" width="17.42578125" customWidth="1"/>
    <col min="5377" max="5377" width="18.42578125" customWidth="1"/>
    <col min="5378" max="5378" width="18" customWidth="1"/>
    <col min="5379" max="5379" width="18.140625" customWidth="1"/>
    <col min="5380" max="5380" width="12.85546875" customWidth="1"/>
    <col min="5381" max="5381" width="11.7109375" customWidth="1"/>
    <col min="5629" max="5629" width="6.28515625" customWidth="1"/>
    <col min="5630" max="5630" width="52.7109375" customWidth="1"/>
    <col min="5631" max="5631" width="17" customWidth="1"/>
    <col min="5632" max="5632" width="17.42578125" customWidth="1"/>
    <col min="5633" max="5633" width="18.42578125" customWidth="1"/>
    <col min="5634" max="5634" width="18" customWidth="1"/>
    <col min="5635" max="5635" width="18.140625" customWidth="1"/>
    <col min="5636" max="5636" width="12.85546875" customWidth="1"/>
    <col min="5637" max="5637" width="11.7109375" customWidth="1"/>
    <col min="5885" max="5885" width="6.28515625" customWidth="1"/>
    <col min="5886" max="5886" width="52.7109375" customWidth="1"/>
    <col min="5887" max="5887" width="17" customWidth="1"/>
    <col min="5888" max="5888" width="17.42578125" customWidth="1"/>
    <col min="5889" max="5889" width="18.42578125" customWidth="1"/>
    <col min="5890" max="5890" width="18" customWidth="1"/>
    <col min="5891" max="5891" width="18.140625" customWidth="1"/>
    <col min="5892" max="5892" width="12.85546875" customWidth="1"/>
    <col min="5893" max="5893" width="11.7109375" customWidth="1"/>
    <col min="6141" max="6141" width="6.28515625" customWidth="1"/>
    <col min="6142" max="6142" width="52.7109375" customWidth="1"/>
    <col min="6143" max="6143" width="17" customWidth="1"/>
    <col min="6144" max="6144" width="17.42578125" customWidth="1"/>
    <col min="6145" max="6145" width="18.42578125" customWidth="1"/>
    <col min="6146" max="6146" width="18" customWidth="1"/>
    <col min="6147" max="6147" width="18.140625" customWidth="1"/>
    <col min="6148" max="6148" width="12.85546875" customWidth="1"/>
    <col min="6149" max="6149" width="11.7109375" customWidth="1"/>
    <col min="6397" max="6397" width="6.28515625" customWidth="1"/>
    <col min="6398" max="6398" width="52.7109375" customWidth="1"/>
    <col min="6399" max="6399" width="17" customWidth="1"/>
    <col min="6400" max="6400" width="17.42578125" customWidth="1"/>
    <col min="6401" max="6401" width="18.42578125" customWidth="1"/>
    <col min="6402" max="6402" width="18" customWidth="1"/>
    <col min="6403" max="6403" width="18.140625" customWidth="1"/>
    <col min="6404" max="6404" width="12.85546875" customWidth="1"/>
    <col min="6405" max="6405" width="11.7109375" customWidth="1"/>
    <col min="6653" max="6653" width="6.28515625" customWidth="1"/>
    <col min="6654" max="6654" width="52.7109375" customWidth="1"/>
    <col min="6655" max="6655" width="17" customWidth="1"/>
    <col min="6656" max="6656" width="17.42578125" customWidth="1"/>
    <col min="6657" max="6657" width="18.42578125" customWidth="1"/>
    <col min="6658" max="6658" width="18" customWidth="1"/>
    <col min="6659" max="6659" width="18.140625" customWidth="1"/>
    <col min="6660" max="6660" width="12.85546875" customWidth="1"/>
    <col min="6661" max="6661" width="11.7109375" customWidth="1"/>
    <col min="6909" max="6909" width="6.28515625" customWidth="1"/>
    <col min="6910" max="6910" width="52.7109375" customWidth="1"/>
    <col min="6911" max="6911" width="17" customWidth="1"/>
    <col min="6912" max="6912" width="17.42578125" customWidth="1"/>
    <col min="6913" max="6913" width="18.42578125" customWidth="1"/>
    <col min="6914" max="6914" width="18" customWidth="1"/>
    <col min="6915" max="6915" width="18.140625" customWidth="1"/>
    <col min="6916" max="6916" width="12.85546875" customWidth="1"/>
    <col min="6917" max="6917" width="11.7109375" customWidth="1"/>
    <col min="7165" max="7165" width="6.28515625" customWidth="1"/>
    <col min="7166" max="7166" width="52.7109375" customWidth="1"/>
    <col min="7167" max="7167" width="17" customWidth="1"/>
    <col min="7168" max="7168" width="17.42578125" customWidth="1"/>
    <col min="7169" max="7169" width="18.42578125" customWidth="1"/>
    <col min="7170" max="7170" width="18" customWidth="1"/>
    <col min="7171" max="7171" width="18.140625" customWidth="1"/>
    <col min="7172" max="7172" width="12.85546875" customWidth="1"/>
    <col min="7173" max="7173" width="11.7109375" customWidth="1"/>
    <col min="7421" max="7421" width="6.28515625" customWidth="1"/>
    <col min="7422" max="7422" width="52.7109375" customWidth="1"/>
    <col min="7423" max="7423" width="17" customWidth="1"/>
    <col min="7424" max="7424" width="17.42578125" customWidth="1"/>
    <col min="7425" max="7425" width="18.42578125" customWidth="1"/>
    <col min="7426" max="7426" width="18" customWidth="1"/>
    <col min="7427" max="7427" width="18.140625" customWidth="1"/>
    <col min="7428" max="7428" width="12.85546875" customWidth="1"/>
    <col min="7429" max="7429" width="11.7109375" customWidth="1"/>
    <col min="7677" max="7677" width="6.28515625" customWidth="1"/>
    <col min="7678" max="7678" width="52.7109375" customWidth="1"/>
    <col min="7679" max="7679" width="17" customWidth="1"/>
    <col min="7680" max="7680" width="17.42578125" customWidth="1"/>
    <col min="7681" max="7681" width="18.42578125" customWidth="1"/>
    <col min="7682" max="7682" width="18" customWidth="1"/>
    <col min="7683" max="7683" width="18.140625" customWidth="1"/>
    <col min="7684" max="7684" width="12.85546875" customWidth="1"/>
    <col min="7685" max="7685" width="11.7109375" customWidth="1"/>
    <col min="7933" max="7933" width="6.28515625" customWidth="1"/>
    <col min="7934" max="7934" width="52.7109375" customWidth="1"/>
    <col min="7935" max="7935" width="17" customWidth="1"/>
    <col min="7936" max="7936" width="17.42578125" customWidth="1"/>
    <col min="7937" max="7937" width="18.42578125" customWidth="1"/>
    <col min="7938" max="7938" width="18" customWidth="1"/>
    <col min="7939" max="7939" width="18.140625" customWidth="1"/>
    <col min="7940" max="7940" width="12.85546875" customWidth="1"/>
    <col min="7941" max="7941" width="11.7109375" customWidth="1"/>
    <col min="8189" max="8189" width="6.28515625" customWidth="1"/>
    <col min="8190" max="8190" width="52.7109375" customWidth="1"/>
    <col min="8191" max="8191" width="17" customWidth="1"/>
    <col min="8192" max="8192" width="17.42578125" customWidth="1"/>
    <col min="8193" max="8193" width="18.42578125" customWidth="1"/>
    <col min="8194" max="8194" width="18" customWidth="1"/>
    <col min="8195" max="8195" width="18.140625" customWidth="1"/>
    <col min="8196" max="8196" width="12.85546875" customWidth="1"/>
    <col min="8197" max="8197" width="11.7109375" customWidth="1"/>
    <col min="8445" max="8445" width="6.28515625" customWidth="1"/>
    <col min="8446" max="8446" width="52.7109375" customWidth="1"/>
    <col min="8447" max="8447" width="17" customWidth="1"/>
    <col min="8448" max="8448" width="17.42578125" customWidth="1"/>
    <col min="8449" max="8449" width="18.42578125" customWidth="1"/>
    <col min="8450" max="8450" width="18" customWidth="1"/>
    <col min="8451" max="8451" width="18.140625" customWidth="1"/>
    <col min="8452" max="8452" width="12.85546875" customWidth="1"/>
    <col min="8453" max="8453" width="11.7109375" customWidth="1"/>
    <col min="8701" max="8701" width="6.28515625" customWidth="1"/>
    <col min="8702" max="8702" width="52.7109375" customWidth="1"/>
    <col min="8703" max="8703" width="17" customWidth="1"/>
    <col min="8704" max="8704" width="17.42578125" customWidth="1"/>
    <col min="8705" max="8705" width="18.42578125" customWidth="1"/>
    <col min="8706" max="8706" width="18" customWidth="1"/>
    <col min="8707" max="8707" width="18.140625" customWidth="1"/>
    <col min="8708" max="8708" width="12.85546875" customWidth="1"/>
    <col min="8709" max="8709" width="11.7109375" customWidth="1"/>
    <col min="8957" max="8957" width="6.28515625" customWidth="1"/>
    <col min="8958" max="8958" width="52.7109375" customWidth="1"/>
    <col min="8959" max="8959" width="17" customWidth="1"/>
    <col min="8960" max="8960" width="17.42578125" customWidth="1"/>
    <col min="8961" max="8961" width="18.42578125" customWidth="1"/>
    <col min="8962" max="8962" width="18" customWidth="1"/>
    <col min="8963" max="8963" width="18.140625" customWidth="1"/>
    <col min="8964" max="8964" width="12.85546875" customWidth="1"/>
    <col min="8965" max="8965" width="11.7109375" customWidth="1"/>
    <col min="9213" max="9213" width="6.28515625" customWidth="1"/>
    <col min="9214" max="9214" width="52.7109375" customWidth="1"/>
    <col min="9215" max="9215" width="17" customWidth="1"/>
    <col min="9216" max="9216" width="17.42578125" customWidth="1"/>
    <col min="9217" max="9217" width="18.42578125" customWidth="1"/>
    <col min="9218" max="9218" width="18" customWidth="1"/>
    <col min="9219" max="9219" width="18.140625" customWidth="1"/>
    <col min="9220" max="9220" width="12.85546875" customWidth="1"/>
    <col min="9221" max="9221" width="11.7109375" customWidth="1"/>
    <col min="9469" max="9469" width="6.28515625" customWidth="1"/>
    <col min="9470" max="9470" width="52.7109375" customWidth="1"/>
    <col min="9471" max="9471" width="17" customWidth="1"/>
    <col min="9472" max="9472" width="17.42578125" customWidth="1"/>
    <col min="9473" max="9473" width="18.42578125" customWidth="1"/>
    <col min="9474" max="9474" width="18" customWidth="1"/>
    <col min="9475" max="9475" width="18.140625" customWidth="1"/>
    <col min="9476" max="9476" width="12.85546875" customWidth="1"/>
    <col min="9477" max="9477" width="11.7109375" customWidth="1"/>
    <col min="9725" max="9725" width="6.28515625" customWidth="1"/>
    <col min="9726" max="9726" width="52.7109375" customWidth="1"/>
    <col min="9727" max="9727" width="17" customWidth="1"/>
    <col min="9728" max="9728" width="17.42578125" customWidth="1"/>
    <col min="9729" max="9729" width="18.42578125" customWidth="1"/>
    <col min="9730" max="9730" width="18" customWidth="1"/>
    <col min="9731" max="9731" width="18.140625" customWidth="1"/>
    <col min="9732" max="9732" width="12.85546875" customWidth="1"/>
    <col min="9733" max="9733" width="11.7109375" customWidth="1"/>
    <col min="9981" max="9981" width="6.28515625" customWidth="1"/>
    <col min="9982" max="9982" width="52.7109375" customWidth="1"/>
    <col min="9983" max="9983" width="17" customWidth="1"/>
    <col min="9984" max="9984" width="17.42578125" customWidth="1"/>
    <col min="9985" max="9985" width="18.42578125" customWidth="1"/>
    <col min="9986" max="9986" width="18" customWidth="1"/>
    <col min="9987" max="9987" width="18.140625" customWidth="1"/>
    <col min="9988" max="9988" width="12.85546875" customWidth="1"/>
    <col min="9989" max="9989" width="11.7109375" customWidth="1"/>
    <col min="10237" max="10237" width="6.28515625" customWidth="1"/>
    <col min="10238" max="10238" width="52.7109375" customWidth="1"/>
    <col min="10239" max="10239" width="17" customWidth="1"/>
    <col min="10240" max="10240" width="17.42578125" customWidth="1"/>
    <col min="10241" max="10241" width="18.42578125" customWidth="1"/>
    <col min="10242" max="10242" width="18" customWidth="1"/>
    <col min="10243" max="10243" width="18.140625" customWidth="1"/>
    <col min="10244" max="10244" width="12.85546875" customWidth="1"/>
    <col min="10245" max="10245" width="11.7109375" customWidth="1"/>
    <col min="10493" max="10493" width="6.28515625" customWidth="1"/>
    <col min="10494" max="10494" width="52.7109375" customWidth="1"/>
    <col min="10495" max="10495" width="17" customWidth="1"/>
    <col min="10496" max="10496" width="17.42578125" customWidth="1"/>
    <col min="10497" max="10497" width="18.42578125" customWidth="1"/>
    <col min="10498" max="10498" width="18" customWidth="1"/>
    <col min="10499" max="10499" width="18.140625" customWidth="1"/>
    <col min="10500" max="10500" width="12.85546875" customWidth="1"/>
    <col min="10501" max="10501" width="11.7109375" customWidth="1"/>
    <col min="10749" max="10749" width="6.28515625" customWidth="1"/>
    <col min="10750" max="10750" width="52.7109375" customWidth="1"/>
    <col min="10751" max="10751" width="17" customWidth="1"/>
    <col min="10752" max="10752" width="17.42578125" customWidth="1"/>
    <col min="10753" max="10753" width="18.42578125" customWidth="1"/>
    <col min="10754" max="10754" width="18" customWidth="1"/>
    <col min="10755" max="10755" width="18.140625" customWidth="1"/>
    <col min="10756" max="10756" width="12.85546875" customWidth="1"/>
    <col min="10757" max="10757" width="11.7109375" customWidth="1"/>
    <col min="11005" max="11005" width="6.28515625" customWidth="1"/>
    <col min="11006" max="11006" width="52.7109375" customWidth="1"/>
    <col min="11007" max="11007" width="17" customWidth="1"/>
    <col min="11008" max="11008" width="17.42578125" customWidth="1"/>
    <col min="11009" max="11009" width="18.42578125" customWidth="1"/>
    <col min="11010" max="11010" width="18" customWidth="1"/>
    <col min="11011" max="11011" width="18.140625" customWidth="1"/>
    <col min="11012" max="11012" width="12.85546875" customWidth="1"/>
    <col min="11013" max="11013" width="11.7109375" customWidth="1"/>
    <col min="11261" max="11261" width="6.28515625" customWidth="1"/>
    <col min="11262" max="11262" width="52.7109375" customWidth="1"/>
    <col min="11263" max="11263" width="17" customWidth="1"/>
    <col min="11264" max="11264" width="17.42578125" customWidth="1"/>
    <col min="11265" max="11265" width="18.42578125" customWidth="1"/>
    <col min="11266" max="11266" width="18" customWidth="1"/>
    <col min="11267" max="11267" width="18.140625" customWidth="1"/>
    <col min="11268" max="11268" width="12.85546875" customWidth="1"/>
    <col min="11269" max="11269" width="11.7109375" customWidth="1"/>
    <col min="11517" max="11517" width="6.28515625" customWidth="1"/>
    <col min="11518" max="11518" width="52.7109375" customWidth="1"/>
    <col min="11519" max="11519" width="17" customWidth="1"/>
    <col min="11520" max="11520" width="17.42578125" customWidth="1"/>
    <col min="11521" max="11521" width="18.42578125" customWidth="1"/>
    <col min="11522" max="11522" width="18" customWidth="1"/>
    <col min="11523" max="11523" width="18.140625" customWidth="1"/>
    <col min="11524" max="11524" width="12.85546875" customWidth="1"/>
    <col min="11525" max="11525" width="11.7109375" customWidth="1"/>
    <col min="11773" max="11773" width="6.28515625" customWidth="1"/>
    <col min="11774" max="11774" width="52.7109375" customWidth="1"/>
    <col min="11775" max="11775" width="17" customWidth="1"/>
    <col min="11776" max="11776" width="17.42578125" customWidth="1"/>
    <col min="11777" max="11777" width="18.42578125" customWidth="1"/>
    <col min="11778" max="11778" width="18" customWidth="1"/>
    <col min="11779" max="11779" width="18.140625" customWidth="1"/>
    <col min="11780" max="11780" width="12.85546875" customWidth="1"/>
    <col min="11781" max="11781" width="11.7109375" customWidth="1"/>
    <col min="12029" max="12029" width="6.28515625" customWidth="1"/>
    <col min="12030" max="12030" width="52.7109375" customWidth="1"/>
    <col min="12031" max="12031" width="17" customWidth="1"/>
    <col min="12032" max="12032" width="17.42578125" customWidth="1"/>
    <col min="12033" max="12033" width="18.42578125" customWidth="1"/>
    <col min="12034" max="12034" width="18" customWidth="1"/>
    <col min="12035" max="12035" width="18.140625" customWidth="1"/>
    <col min="12036" max="12036" width="12.85546875" customWidth="1"/>
    <col min="12037" max="12037" width="11.7109375" customWidth="1"/>
    <col min="12285" max="12285" width="6.28515625" customWidth="1"/>
    <col min="12286" max="12286" width="52.7109375" customWidth="1"/>
    <col min="12287" max="12287" width="17" customWidth="1"/>
    <col min="12288" max="12288" width="17.42578125" customWidth="1"/>
    <col min="12289" max="12289" width="18.42578125" customWidth="1"/>
    <col min="12290" max="12290" width="18" customWidth="1"/>
    <col min="12291" max="12291" width="18.140625" customWidth="1"/>
    <col min="12292" max="12292" width="12.85546875" customWidth="1"/>
    <col min="12293" max="12293" width="11.7109375" customWidth="1"/>
    <col min="12541" max="12541" width="6.28515625" customWidth="1"/>
    <col min="12542" max="12542" width="52.7109375" customWidth="1"/>
    <col min="12543" max="12543" width="17" customWidth="1"/>
    <col min="12544" max="12544" width="17.42578125" customWidth="1"/>
    <col min="12545" max="12545" width="18.42578125" customWidth="1"/>
    <col min="12546" max="12546" width="18" customWidth="1"/>
    <col min="12547" max="12547" width="18.140625" customWidth="1"/>
    <col min="12548" max="12548" width="12.85546875" customWidth="1"/>
    <col min="12549" max="12549" width="11.7109375" customWidth="1"/>
    <col min="12797" max="12797" width="6.28515625" customWidth="1"/>
    <col min="12798" max="12798" width="52.7109375" customWidth="1"/>
    <col min="12799" max="12799" width="17" customWidth="1"/>
    <col min="12800" max="12800" width="17.42578125" customWidth="1"/>
    <col min="12801" max="12801" width="18.42578125" customWidth="1"/>
    <col min="12802" max="12802" width="18" customWidth="1"/>
    <col min="12803" max="12803" width="18.140625" customWidth="1"/>
    <col min="12804" max="12804" width="12.85546875" customWidth="1"/>
    <col min="12805" max="12805" width="11.7109375" customWidth="1"/>
    <col min="13053" max="13053" width="6.28515625" customWidth="1"/>
    <col min="13054" max="13054" width="52.7109375" customWidth="1"/>
    <col min="13055" max="13055" width="17" customWidth="1"/>
    <col min="13056" max="13056" width="17.42578125" customWidth="1"/>
    <col min="13057" max="13057" width="18.42578125" customWidth="1"/>
    <col min="13058" max="13058" width="18" customWidth="1"/>
    <col min="13059" max="13059" width="18.140625" customWidth="1"/>
    <col min="13060" max="13060" width="12.85546875" customWidth="1"/>
    <col min="13061" max="13061" width="11.7109375" customWidth="1"/>
    <col min="13309" max="13309" width="6.28515625" customWidth="1"/>
    <col min="13310" max="13310" width="52.7109375" customWidth="1"/>
    <col min="13311" max="13311" width="17" customWidth="1"/>
    <col min="13312" max="13312" width="17.42578125" customWidth="1"/>
    <col min="13313" max="13313" width="18.42578125" customWidth="1"/>
    <col min="13314" max="13314" width="18" customWidth="1"/>
    <col min="13315" max="13315" width="18.140625" customWidth="1"/>
    <col min="13316" max="13316" width="12.85546875" customWidth="1"/>
    <col min="13317" max="13317" width="11.7109375" customWidth="1"/>
    <col min="13565" max="13565" width="6.28515625" customWidth="1"/>
    <col min="13566" max="13566" width="52.7109375" customWidth="1"/>
    <col min="13567" max="13567" width="17" customWidth="1"/>
    <col min="13568" max="13568" width="17.42578125" customWidth="1"/>
    <col min="13569" max="13569" width="18.42578125" customWidth="1"/>
    <col min="13570" max="13570" width="18" customWidth="1"/>
    <col min="13571" max="13571" width="18.140625" customWidth="1"/>
    <col min="13572" max="13572" width="12.85546875" customWidth="1"/>
    <col min="13573" max="13573" width="11.7109375" customWidth="1"/>
    <col min="13821" max="13821" width="6.28515625" customWidth="1"/>
    <col min="13822" max="13822" width="52.7109375" customWidth="1"/>
    <col min="13823" max="13823" width="17" customWidth="1"/>
    <col min="13824" max="13824" width="17.42578125" customWidth="1"/>
    <col min="13825" max="13825" width="18.42578125" customWidth="1"/>
    <col min="13826" max="13826" width="18" customWidth="1"/>
    <col min="13827" max="13827" width="18.140625" customWidth="1"/>
    <col min="13828" max="13828" width="12.85546875" customWidth="1"/>
    <col min="13829" max="13829" width="11.7109375" customWidth="1"/>
    <col min="14077" max="14077" width="6.28515625" customWidth="1"/>
    <col min="14078" max="14078" width="52.7109375" customWidth="1"/>
    <col min="14079" max="14079" width="17" customWidth="1"/>
    <col min="14080" max="14080" width="17.42578125" customWidth="1"/>
    <col min="14081" max="14081" width="18.42578125" customWidth="1"/>
    <col min="14082" max="14082" width="18" customWidth="1"/>
    <col min="14083" max="14083" width="18.140625" customWidth="1"/>
    <col min="14084" max="14084" width="12.85546875" customWidth="1"/>
    <col min="14085" max="14085" width="11.7109375" customWidth="1"/>
    <col min="14333" max="14333" width="6.28515625" customWidth="1"/>
    <col min="14334" max="14334" width="52.7109375" customWidth="1"/>
    <col min="14335" max="14335" width="17" customWidth="1"/>
    <col min="14336" max="14336" width="17.42578125" customWidth="1"/>
    <col min="14337" max="14337" width="18.42578125" customWidth="1"/>
    <col min="14338" max="14338" width="18" customWidth="1"/>
    <col min="14339" max="14339" width="18.140625" customWidth="1"/>
    <col min="14340" max="14340" width="12.85546875" customWidth="1"/>
    <col min="14341" max="14341" width="11.7109375" customWidth="1"/>
    <col min="14589" max="14589" width="6.28515625" customWidth="1"/>
    <col min="14590" max="14590" width="52.7109375" customWidth="1"/>
    <col min="14591" max="14591" width="17" customWidth="1"/>
    <col min="14592" max="14592" width="17.42578125" customWidth="1"/>
    <col min="14593" max="14593" width="18.42578125" customWidth="1"/>
    <col min="14594" max="14594" width="18" customWidth="1"/>
    <col min="14595" max="14595" width="18.140625" customWidth="1"/>
    <col min="14596" max="14596" width="12.85546875" customWidth="1"/>
    <col min="14597" max="14597" width="11.7109375" customWidth="1"/>
    <col min="14845" max="14845" width="6.28515625" customWidth="1"/>
    <col min="14846" max="14846" width="52.7109375" customWidth="1"/>
    <col min="14847" max="14847" width="17" customWidth="1"/>
    <col min="14848" max="14848" width="17.42578125" customWidth="1"/>
    <col min="14849" max="14849" width="18.42578125" customWidth="1"/>
    <col min="14850" max="14850" width="18" customWidth="1"/>
    <col min="14851" max="14851" width="18.140625" customWidth="1"/>
    <col min="14852" max="14852" width="12.85546875" customWidth="1"/>
    <col min="14853" max="14853" width="11.7109375" customWidth="1"/>
    <col min="15101" max="15101" width="6.28515625" customWidth="1"/>
    <col min="15102" max="15102" width="52.7109375" customWidth="1"/>
    <col min="15103" max="15103" width="17" customWidth="1"/>
    <col min="15104" max="15104" width="17.42578125" customWidth="1"/>
    <col min="15105" max="15105" width="18.42578125" customWidth="1"/>
    <col min="15106" max="15106" width="18" customWidth="1"/>
    <col min="15107" max="15107" width="18.140625" customWidth="1"/>
    <col min="15108" max="15108" width="12.85546875" customWidth="1"/>
    <col min="15109" max="15109" width="11.7109375" customWidth="1"/>
    <col min="15357" max="15357" width="6.28515625" customWidth="1"/>
    <col min="15358" max="15358" width="52.7109375" customWidth="1"/>
    <col min="15359" max="15359" width="17" customWidth="1"/>
    <col min="15360" max="15360" width="17.42578125" customWidth="1"/>
    <col min="15361" max="15361" width="18.42578125" customWidth="1"/>
    <col min="15362" max="15362" width="18" customWidth="1"/>
    <col min="15363" max="15363" width="18.140625" customWidth="1"/>
    <col min="15364" max="15364" width="12.85546875" customWidth="1"/>
    <col min="15365" max="15365" width="11.7109375" customWidth="1"/>
    <col min="15613" max="15613" width="6.28515625" customWidth="1"/>
    <col min="15614" max="15614" width="52.7109375" customWidth="1"/>
    <col min="15615" max="15615" width="17" customWidth="1"/>
    <col min="15616" max="15616" width="17.42578125" customWidth="1"/>
    <col min="15617" max="15617" width="18.42578125" customWidth="1"/>
    <col min="15618" max="15618" width="18" customWidth="1"/>
    <col min="15619" max="15619" width="18.140625" customWidth="1"/>
    <col min="15620" max="15620" width="12.85546875" customWidth="1"/>
    <col min="15621" max="15621" width="11.7109375" customWidth="1"/>
    <col min="15869" max="15869" width="6.28515625" customWidth="1"/>
    <col min="15870" max="15870" width="52.7109375" customWidth="1"/>
    <col min="15871" max="15871" width="17" customWidth="1"/>
    <col min="15872" max="15872" width="17.42578125" customWidth="1"/>
    <col min="15873" max="15873" width="18.42578125" customWidth="1"/>
    <col min="15874" max="15874" width="18" customWidth="1"/>
    <col min="15875" max="15875" width="18.140625" customWidth="1"/>
    <col min="15876" max="15876" width="12.85546875" customWidth="1"/>
    <col min="15877" max="15877" width="11.7109375" customWidth="1"/>
    <col min="16125" max="16125" width="6.28515625" customWidth="1"/>
    <col min="16126" max="16126" width="52.7109375" customWidth="1"/>
    <col min="16127" max="16127" width="17" customWidth="1"/>
    <col min="16128" max="16128" width="17.42578125" customWidth="1"/>
    <col min="16129" max="16129" width="18.42578125" customWidth="1"/>
    <col min="16130" max="16130" width="18" customWidth="1"/>
    <col min="16131" max="16131" width="18.140625" customWidth="1"/>
    <col min="16132" max="16132" width="12.85546875" customWidth="1"/>
    <col min="16133" max="16133" width="11.7109375" customWidth="1"/>
  </cols>
  <sheetData>
    <row r="1" spans="1:5" ht="47.25" x14ac:dyDescent="0.25">
      <c r="A1" s="36" t="s">
        <v>43</v>
      </c>
      <c r="B1" s="35">
        <f>B2+B3+B4+B5</f>
        <v>150000</v>
      </c>
      <c r="C1" s="35">
        <f>C2+C3+C4</f>
        <v>0</v>
      </c>
      <c r="D1" s="35">
        <f>D2+D3+D4</f>
        <v>0</v>
      </c>
      <c r="E1" s="31"/>
    </row>
    <row r="2" spans="1:5" ht="15.75" x14ac:dyDescent="0.25">
      <c r="A2" s="34" t="s">
        <v>5</v>
      </c>
      <c r="B2" s="32">
        <v>0</v>
      </c>
      <c r="C2" s="32">
        <v>0</v>
      </c>
      <c r="D2" s="32">
        <v>0</v>
      </c>
      <c r="E2" s="31"/>
    </row>
    <row r="3" spans="1:5" ht="15.75" x14ac:dyDescent="0.25">
      <c r="A3" s="32" t="s">
        <v>0</v>
      </c>
      <c r="B3" s="32">
        <v>0</v>
      </c>
      <c r="C3" s="32">
        <v>0</v>
      </c>
      <c r="D3" s="32">
        <v>0</v>
      </c>
      <c r="E3" s="31"/>
    </row>
    <row r="4" spans="1:5" ht="15.75" x14ac:dyDescent="0.25">
      <c r="A4" s="32" t="s">
        <v>1</v>
      </c>
      <c r="B4" s="32">
        <v>0</v>
      </c>
      <c r="C4" s="32">
        <v>0</v>
      </c>
      <c r="D4" s="32">
        <v>0</v>
      </c>
      <c r="E4" s="31"/>
    </row>
    <row r="5" spans="1:5" ht="15.75" x14ac:dyDescent="0.25">
      <c r="A5" s="34" t="s">
        <v>6</v>
      </c>
      <c r="B5" s="32">
        <v>150000</v>
      </c>
      <c r="C5" s="32">
        <v>150000</v>
      </c>
      <c r="D5" s="32">
        <v>150000</v>
      </c>
      <c r="E5" s="31"/>
    </row>
    <row r="6" spans="1:5" ht="63" x14ac:dyDescent="0.25">
      <c r="A6" s="37" t="s">
        <v>44</v>
      </c>
      <c r="B6" s="35" t="e">
        <f>B7+B8+B9+B10</f>
        <v>#REF!</v>
      </c>
      <c r="C6" s="35" t="e">
        <f>C7+C8+C9+C10</f>
        <v>#REF!</v>
      </c>
      <c r="D6" s="35" t="e">
        <f>D7+D8+D9+D10</f>
        <v>#REF!</v>
      </c>
      <c r="E6" s="31"/>
    </row>
    <row r="7" spans="1:5" ht="15.75" x14ac:dyDescent="0.25">
      <c r="A7" s="34" t="s">
        <v>5</v>
      </c>
      <c r="B7" s="32" t="e">
        <f>Перечень!#REF!+Перечень!#REF!+Перечень!#REF!+Перечень!#REF!+Перечень!#REF!</f>
        <v>#REF!</v>
      </c>
      <c r="C7" s="32" t="e">
        <f>Перечень!#REF!+Перечень!#REF!+Перечень!#REF!+Перечень!#REF!+Перечень!#REF!</f>
        <v>#REF!</v>
      </c>
      <c r="D7" s="32" t="e">
        <f>Перечень!#REF!+Перечень!#REF!+Перечень!#REF!+Перечень!#REF!+Перечень!#REF!</f>
        <v>#REF!</v>
      </c>
      <c r="E7" s="31"/>
    </row>
    <row r="8" spans="1:5" ht="15.75" x14ac:dyDescent="0.25">
      <c r="A8" s="32" t="s">
        <v>0</v>
      </c>
      <c r="B8" s="32" t="e">
        <f>Перечень!#REF!+Перечень!#REF!+Перечень!#REF!+Перечень!#REF!+Перечень!#REF!</f>
        <v>#REF!</v>
      </c>
      <c r="C8" s="32" t="e">
        <f>Перечень!#REF!+Перечень!#REF!+Перечень!#REF!+Перечень!#REF!+Перечень!#REF!</f>
        <v>#REF!</v>
      </c>
      <c r="D8" s="32" t="e">
        <f>Перечень!#REF!+Перечень!#REF!+Перечень!#REF!+Перечень!#REF!+Перечень!#REF!</f>
        <v>#REF!</v>
      </c>
      <c r="E8" s="31"/>
    </row>
    <row r="9" spans="1:5" ht="15.75" x14ac:dyDescent="0.25">
      <c r="A9" s="32" t="s">
        <v>1</v>
      </c>
      <c r="B9" s="32" t="e">
        <f>Перечень!#REF!+Перечень!#REF!+Перечень!#REF!+Перечень!#REF!+Перечень!#REF!</f>
        <v>#REF!</v>
      </c>
      <c r="C9" s="32" t="e">
        <f>Перечень!#REF!+Перечень!#REF!+Перечень!#REF!+Перечень!#REF!+Перечень!#REF!</f>
        <v>#REF!</v>
      </c>
      <c r="D9" s="32" t="e">
        <f>Перечень!#REF!+Перечень!#REF!+Перечень!#REF!+Перечень!#REF!+Перечень!#REF!</f>
        <v>#REF!</v>
      </c>
      <c r="E9" s="31"/>
    </row>
    <row r="10" spans="1:5" ht="15.75" x14ac:dyDescent="0.25">
      <c r="A10" s="34" t="s">
        <v>6</v>
      </c>
      <c r="B10" s="32" t="e">
        <f>Перечень!#REF!+Перечень!#REF!+Перечень!#REF!+Перечень!#REF!+Перечень!#REF!</f>
        <v>#REF!</v>
      </c>
      <c r="C10" s="32" t="e">
        <f>Перечень!#REF!+Перечень!#REF!+Перечень!#REF!+Перечень!#REF!+Перечень!#REF!</f>
        <v>#REF!</v>
      </c>
      <c r="D10" s="32" t="e">
        <f>Перечень!#REF!+Перечень!#REF!+Перечень!#REF!+Перечень!#REF!+Перечень!#REF!</f>
        <v>#REF!</v>
      </c>
      <c r="E10" s="31"/>
    </row>
    <row r="11" spans="1:5" ht="63" x14ac:dyDescent="0.25">
      <c r="A11" s="36" t="s">
        <v>45</v>
      </c>
      <c r="B11" s="38" t="e">
        <f>B15+B14+B13+B12</f>
        <v>#REF!</v>
      </c>
      <c r="C11" s="38" t="e">
        <f>C15+C14+C13+C12</f>
        <v>#REF!</v>
      </c>
      <c r="D11" s="38" t="e">
        <f>D15+D14+D13+D12</f>
        <v>#REF!</v>
      </c>
    </row>
    <row r="12" spans="1:5" ht="15.75" x14ac:dyDescent="0.25">
      <c r="A12" s="39" t="s">
        <v>5</v>
      </c>
      <c r="B12" s="16" t="e">
        <f>Перечень!#REF!+Перечень!#REF!+Перечень!#REF!+Перечень!#REF!+Перечень!#REF!</f>
        <v>#REF!</v>
      </c>
      <c r="C12" s="16" t="e">
        <f>Перечень!#REF!+Перечень!#REF!+Перечень!#REF!+Перечень!#REF!+Перечень!#REF!</f>
        <v>#REF!</v>
      </c>
      <c r="D12" s="16" t="e">
        <f>Перечень!#REF!+Перечень!#REF!+Перечень!#REF!+Перечень!#REF!+Перечень!#REF!</f>
        <v>#REF!</v>
      </c>
    </row>
    <row r="13" spans="1:5" ht="15.75" x14ac:dyDescent="0.25">
      <c r="A13" s="13" t="s">
        <v>0</v>
      </c>
      <c r="B13" s="16" t="e">
        <f>Перечень!#REF!+Перечень!#REF!+Перечень!#REF!+Перечень!#REF!+Перечень!#REF!</f>
        <v>#REF!</v>
      </c>
      <c r="C13" s="16" t="e">
        <f>Перечень!#REF!+Перечень!#REF!+Перечень!#REF!+Перечень!#REF!+Перечень!#REF!</f>
        <v>#REF!</v>
      </c>
      <c r="D13" s="16" t="e">
        <f>Перечень!#REF!+Перечень!#REF!+Перечень!#REF!+Перечень!#REF!+Перечень!#REF!</f>
        <v>#REF!</v>
      </c>
    </row>
    <row r="14" spans="1:5" ht="15.75" x14ac:dyDescent="0.25">
      <c r="A14" s="13" t="s">
        <v>1</v>
      </c>
      <c r="B14" s="16" t="e">
        <f>Перечень!#REF!+Перечень!#REF!+Перечень!#REF!+Перечень!#REF!+Перечень!#REF!</f>
        <v>#REF!</v>
      </c>
      <c r="C14" s="16" t="e">
        <f>Перечень!#REF!+Перечень!#REF!+Перечень!#REF!+Перечень!#REF!+Перечень!#REF!</f>
        <v>#REF!</v>
      </c>
      <c r="D14" s="16" t="e">
        <f>Перечень!#REF!+Перечень!#REF!+Перечень!#REF!+Перечень!#REF!+Перечень!#REF!</f>
        <v>#REF!</v>
      </c>
    </row>
    <row r="15" spans="1:5" ht="15.75" x14ac:dyDescent="0.25">
      <c r="A15" s="39" t="s">
        <v>6</v>
      </c>
      <c r="B15" s="16" t="e">
        <f>Перечень!#REF!+Перечень!#REF!+Перечень!#REF!+Перечень!#REF!+Перечень!#REF!</f>
        <v>#REF!</v>
      </c>
      <c r="C15" s="16" t="e">
        <f>Перечень!#REF!+Перечень!#REF!+Перечень!#REF!+Перечень!#REF!+Перечень!#REF!</f>
        <v>#REF!</v>
      </c>
      <c r="D15" s="16" t="e">
        <f>Перечень!#REF!+Перечень!#REF!+Перечень!#REF!+Перечень!#REF!+Перечень!#REF!</f>
        <v>#REF!</v>
      </c>
    </row>
    <row r="16" spans="1:5" s="31" customFormat="1" ht="63" x14ac:dyDescent="0.25">
      <c r="A16" s="33" t="s">
        <v>46</v>
      </c>
      <c r="B16" s="40" t="e">
        <f>B20+B19+B18+B17</f>
        <v>#REF!</v>
      </c>
      <c r="C16" s="40" t="e">
        <f>C20+C19+C18+C17</f>
        <v>#REF!</v>
      </c>
      <c r="D16" s="40" t="e">
        <f>SUM(D18:D19)</f>
        <v>#REF!</v>
      </c>
      <c r="E16"/>
    </row>
    <row r="17" spans="1:5" s="31" customFormat="1" ht="15.75" x14ac:dyDescent="0.25">
      <c r="A17" s="39" t="s">
        <v>5</v>
      </c>
      <c r="B17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C17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D17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E17"/>
    </row>
    <row r="18" spans="1:5" s="31" customFormat="1" ht="15.75" x14ac:dyDescent="0.25">
      <c r="A18" s="13" t="s">
        <v>0</v>
      </c>
      <c r="B18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C18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D18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E18"/>
    </row>
    <row r="19" spans="1:5" s="31" customFormat="1" ht="15.75" x14ac:dyDescent="0.25">
      <c r="A19" s="13" t="s">
        <v>1</v>
      </c>
      <c r="B19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C19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D19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E19"/>
    </row>
    <row r="20" spans="1:5" s="31" customFormat="1" ht="15.75" x14ac:dyDescent="0.25">
      <c r="A20" s="39" t="s">
        <v>6</v>
      </c>
      <c r="B20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C20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D20" s="16" t="e">
        <f>Перечень!#REF!+Перечень!#REF!+Перечень!#REF!+Перечень!#REF!+Перечень!#REF!+Перечень!#REF!+Перечень!#REF!+Перечень!#REF!+Перечень!#REF!+Перечень!#REF!+Перечень!#REF!+Перечень!#REF!</f>
        <v>#REF!</v>
      </c>
      <c r="E20"/>
    </row>
    <row r="21" spans="1:5" s="31" customFormat="1" ht="47.25" x14ac:dyDescent="0.25">
      <c r="A21" s="33" t="s">
        <v>47</v>
      </c>
      <c r="B21" s="41" t="e">
        <f>SUM(B23:B24)</f>
        <v>#REF!</v>
      </c>
      <c r="C21" s="41" t="e">
        <f>SUM(C23:C24)</f>
        <v>#REF!</v>
      </c>
      <c r="D21" s="40" t="e">
        <f>D25+D24+D23+D22</f>
        <v>#REF!</v>
      </c>
      <c r="E21"/>
    </row>
    <row r="22" spans="1:5" s="31" customFormat="1" ht="15.75" x14ac:dyDescent="0.25">
      <c r="A22" s="39" t="s">
        <v>5</v>
      </c>
      <c r="B22" s="28" t="e">
        <f>Перечень!#REF!</f>
        <v>#REF!</v>
      </c>
      <c r="C22" s="28" t="e">
        <f>Перечень!#REF!</f>
        <v>#REF!</v>
      </c>
      <c r="D22" s="28" t="e">
        <f>Перечень!#REF!</f>
        <v>#REF!</v>
      </c>
      <c r="E22"/>
    </row>
    <row r="23" spans="1:5" s="31" customFormat="1" ht="15.75" x14ac:dyDescent="0.25">
      <c r="A23" s="13" t="s">
        <v>0</v>
      </c>
      <c r="B23" s="28" t="e">
        <f>Перечень!#REF!</f>
        <v>#REF!</v>
      </c>
      <c r="C23" s="28" t="e">
        <f>Перечень!#REF!</f>
        <v>#REF!</v>
      </c>
      <c r="D23" s="28" t="e">
        <f>Перечень!#REF!</f>
        <v>#REF!</v>
      </c>
      <c r="E23"/>
    </row>
    <row r="24" spans="1:5" s="31" customFormat="1" ht="15.75" x14ac:dyDescent="0.25">
      <c r="A24" s="13" t="s">
        <v>1</v>
      </c>
      <c r="B24" s="28" t="e">
        <f>Перечень!#REF!</f>
        <v>#REF!</v>
      </c>
      <c r="C24" s="28" t="e">
        <f>Перечень!#REF!</f>
        <v>#REF!</v>
      </c>
      <c r="D24" s="28" t="e">
        <f>Перечень!#REF!</f>
        <v>#REF!</v>
      </c>
      <c r="E24"/>
    </row>
    <row r="25" spans="1:5" s="31" customFormat="1" ht="15.75" x14ac:dyDescent="0.25">
      <c r="A25" s="39" t="s">
        <v>6</v>
      </c>
      <c r="B25" s="28" t="e">
        <f>Перечень!#REF!</f>
        <v>#REF!</v>
      </c>
      <c r="C25" s="28" t="e">
        <f>Перечень!#REF!</f>
        <v>#REF!</v>
      </c>
      <c r="D25" s="28" t="e">
        <f>Перечень!#REF!</f>
        <v>#REF!</v>
      </c>
      <c r="E25"/>
    </row>
    <row r="26" spans="1:5" s="31" customFormat="1" ht="63" x14ac:dyDescent="0.25">
      <c r="A26" s="33" t="s">
        <v>48</v>
      </c>
      <c r="B26" s="40" t="e">
        <f>B30+B29+B28+B27</f>
        <v>#REF!</v>
      </c>
      <c r="C26" s="40" t="e">
        <f>C30+C29+C28+C27</f>
        <v>#REF!</v>
      </c>
      <c r="D26" s="40" t="e">
        <f>D30+D29+D28+D27</f>
        <v>#REF!</v>
      </c>
      <c r="E26"/>
    </row>
    <row r="27" spans="1:5" s="31" customFormat="1" ht="15.75" x14ac:dyDescent="0.25">
      <c r="A27" s="39" t="s">
        <v>5</v>
      </c>
      <c r="B27" s="16" t="e">
        <f>Перечень!#REF!+Перечень!#REF!+Перечень!#REF!+Перечень!#REF!+Перечень!#REF!+Перечень!#REF!</f>
        <v>#REF!</v>
      </c>
      <c r="C27" s="16" t="e">
        <f>Перечень!#REF!+Перечень!#REF!+Перечень!#REF!+Перечень!#REF!+Перечень!#REF!+Перечень!#REF!</f>
        <v>#REF!</v>
      </c>
      <c r="D27" s="16" t="e">
        <f>Перечень!#REF!+Перечень!#REF!+Перечень!#REF!+Перечень!#REF!+Перечень!#REF!+Перечень!#REF!</f>
        <v>#REF!</v>
      </c>
      <c r="E27"/>
    </row>
    <row r="28" spans="1:5" s="31" customFormat="1" ht="15.75" x14ac:dyDescent="0.25">
      <c r="A28" s="13" t="s">
        <v>0</v>
      </c>
      <c r="B28" s="16" t="e">
        <f>Перечень!#REF!+Перечень!#REF!+Перечень!#REF!+Перечень!#REF!+Перечень!#REF!+Перечень!#REF!</f>
        <v>#REF!</v>
      </c>
      <c r="C28" s="16" t="e">
        <f>Перечень!#REF!+Перечень!#REF!+Перечень!#REF!+Перечень!#REF!+Перечень!#REF!+Перечень!#REF!</f>
        <v>#REF!</v>
      </c>
      <c r="D28" s="16" t="e">
        <f>Перечень!#REF!+Перечень!#REF!+Перечень!#REF!+Перечень!#REF!+Перечень!#REF!+Перечень!#REF!</f>
        <v>#REF!</v>
      </c>
      <c r="E28"/>
    </row>
    <row r="29" spans="1:5" s="31" customFormat="1" ht="15.75" x14ac:dyDescent="0.25">
      <c r="A29" s="13" t="s">
        <v>1</v>
      </c>
      <c r="B29" s="16" t="e">
        <f>Перечень!#REF!+Перечень!#REF!+Перечень!#REF!+Перечень!#REF!+Перечень!#REF!+Перечень!#REF!</f>
        <v>#REF!</v>
      </c>
      <c r="C29" s="16" t="e">
        <f>Перечень!#REF!+Перечень!#REF!+Перечень!#REF!+Перечень!#REF!+Перечень!#REF!+Перечень!#REF!</f>
        <v>#REF!</v>
      </c>
      <c r="D29" s="16" t="e">
        <f>Перечень!#REF!+Перечень!#REF!+Перечень!#REF!+Перечень!#REF!+Перечень!#REF!+Перечень!#REF!</f>
        <v>#REF!</v>
      </c>
      <c r="E29"/>
    </row>
    <row r="30" spans="1:5" s="31" customFormat="1" ht="15.75" x14ac:dyDescent="0.25">
      <c r="A30" s="39" t="s">
        <v>6</v>
      </c>
      <c r="B30" s="16" t="e">
        <f>Перечень!#REF!+Перечень!#REF!+Перечень!#REF!+Перечень!#REF!+Перечень!#REF!+Перечень!#REF!</f>
        <v>#REF!</v>
      </c>
      <c r="C30" s="16" t="e">
        <f>Перечень!#REF!+Перечень!#REF!+Перечень!#REF!+Перечень!#REF!+Перечень!#REF!+Перечень!#REF!</f>
        <v>#REF!</v>
      </c>
      <c r="D30" s="16" t="e">
        <f>Перечень!#REF!+Перечень!#REF!+Перечень!#REF!+Перечень!#REF!+Перечень!#REF!+Перечень!#REF!</f>
        <v>#REF!</v>
      </c>
      <c r="E30"/>
    </row>
    <row r="31" spans="1:5" s="31" customFormat="1" ht="47.25" x14ac:dyDescent="0.25">
      <c r="A31" s="33" t="s">
        <v>49</v>
      </c>
      <c r="B31" s="40" t="e">
        <f>SUM(B32:B35)</f>
        <v>#REF!</v>
      </c>
      <c r="C31" s="40" t="e">
        <f>SUM(C32:C35)</f>
        <v>#REF!</v>
      </c>
      <c r="D31" s="40" t="e">
        <f>SUM(D32:D35)</f>
        <v>#REF!</v>
      </c>
      <c r="E31"/>
    </row>
    <row r="32" spans="1:5" s="31" customFormat="1" ht="15.75" x14ac:dyDescent="0.25">
      <c r="A32" s="39" t="s">
        <v>5</v>
      </c>
      <c r="B32" s="16" t="e">
        <f>Перечень!#REF!+Перечень!#REF!+Перечень!#REF!</f>
        <v>#REF!</v>
      </c>
      <c r="C32" s="16" t="e">
        <f>Перечень!#REF!+Перечень!#REF!+Перечень!#REF!</f>
        <v>#REF!</v>
      </c>
      <c r="D32" s="16" t="e">
        <f>Перечень!#REF!+Перечень!#REF!+Перечень!#REF!</f>
        <v>#REF!</v>
      </c>
      <c r="E32"/>
    </row>
    <row r="33" spans="1:85" s="31" customFormat="1" ht="15.75" x14ac:dyDescent="0.25">
      <c r="A33" s="13" t="s">
        <v>0</v>
      </c>
      <c r="B33" s="16" t="e">
        <f>Перечень!#REF!+Перечень!#REF!+Перечень!#REF!</f>
        <v>#REF!</v>
      </c>
      <c r="C33" s="16" t="e">
        <f>Перечень!#REF!+Перечень!#REF!+Перечень!#REF!</f>
        <v>#REF!</v>
      </c>
      <c r="D33" s="16" t="e">
        <f>Перечень!#REF!+Перечень!#REF!+Перечень!#REF!</f>
        <v>#REF!</v>
      </c>
      <c r="E33"/>
    </row>
    <row r="34" spans="1:85" s="31" customFormat="1" ht="15.75" x14ac:dyDescent="0.25">
      <c r="A34" s="13" t="s">
        <v>1</v>
      </c>
      <c r="B34" s="16" t="e">
        <f>Перечень!#REF!+Перечень!#REF!+Перечень!#REF!</f>
        <v>#REF!</v>
      </c>
      <c r="C34" s="16" t="e">
        <f>Перечень!#REF!+Перечень!#REF!+Перечень!#REF!</f>
        <v>#REF!</v>
      </c>
      <c r="D34" s="16" t="e">
        <f>Перечень!#REF!+Перечень!#REF!+Перечень!#REF!</f>
        <v>#REF!</v>
      </c>
      <c r="E34"/>
    </row>
    <row r="35" spans="1:85" s="31" customFormat="1" ht="15.75" x14ac:dyDescent="0.25">
      <c r="A35" s="39" t="s">
        <v>6</v>
      </c>
      <c r="B35" s="16" t="e">
        <f>Перечень!#REF!+Перечень!#REF!+Перечень!#REF!</f>
        <v>#REF!</v>
      </c>
      <c r="C35" s="16" t="e">
        <f>Перечень!#REF!+Перечень!#REF!+Перечень!#REF!</f>
        <v>#REF!</v>
      </c>
      <c r="D35" s="16" t="e">
        <f>Перечень!#REF!+Перечень!#REF!+Перечень!#REF!</f>
        <v>#REF!</v>
      </c>
      <c r="E35"/>
    </row>
    <row r="36" spans="1:85" s="42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</row>
    <row r="37" spans="1:85" s="42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</row>
    <row r="38" spans="1:85" s="42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</row>
    <row r="39" spans="1:85" s="42" customFormat="1" ht="15.75" x14ac:dyDescent="0.25">
      <c r="A39"/>
      <c r="B39"/>
      <c r="C39" s="13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</row>
    <row r="81" ht="18" customHeight="1" x14ac:dyDescent="0.25"/>
    <row r="93" ht="145.5" customHeight="1" x14ac:dyDescent="0.25"/>
    <row r="99" ht="18" customHeight="1" x14ac:dyDescent="0.25"/>
    <row r="107" ht="21" customHeight="1" x14ac:dyDescent="0.25"/>
    <row r="137" ht="63" customHeight="1" x14ac:dyDescent="0.25"/>
  </sheetData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</vt:lpstr>
      <vt:lpstr>Лист1</vt:lpstr>
      <vt:lpstr>к прилож 2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n.rezina</dc:creator>
  <cp:lastModifiedBy>gladkova</cp:lastModifiedBy>
  <cp:lastPrinted>2022-01-20T11:12:57Z</cp:lastPrinted>
  <dcterms:created xsi:type="dcterms:W3CDTF">2013-08-20T08:57:14Z</dcterms:created>
  <dcterms:modified xsi:type="dcterms:W3CDTF">2023-01-23T11:44:27Z</dcterms:modified>
</cp:coreProperties>
</file>